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13_ncr:1_{89ECAFB0-FF46-43F3-929F-1E74C2E8690A}" xr6:coauthVersionLast="40" xr6:coauthVersionMax="40" xr10:uidLastSave="{00000000-0000-0000-0000-000000000000}"/>
  <bookViews>
    <workbookView xWindow="-120" yWindow="-120" windowWidth="19440" windowHeight="15000" xr2:uid="{00000000-000D-0000-FFFF-FFFF00000000}"/>
  </bookViews>
  <sheets>
    <sheet name="Недвижимое имущ" sheetId="2" r:id="rId1"/>
    <sheet name="Земля" sheetId="4" r:id="rId2"/>
    <sheet name="Дороги" sheetId="3" r:id="rId3"/>
  </sheets>
  <definedNames>
    <definedName name="_xlnm._FilterDatabase" localSheetId="0" hidden="1">'Недвижимое имущ'!$A$5:$H$269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3" i="3" l="1"/>
  <c r="D138" i="3"/>
  <c r="D137" i="3"/>
  <c r="D122" i="3"/>
  <c r="D121" i="3"/>
  <c r="D118" i="3"/>
  <c r="D114" i="3"/>
  <c r="D111" i="3"/>
  <c r="D109" i="3"/>
  <c r="D99" i="3"/>
  <c r="D97" i="3"/>
  <c r="D95" i="3"/>
  <c r="D93" i="3"/>
  <c r="D91" i="3"/>
  <c r="D83" i="3"/>
  <c r="D80" i="3"/>
  <c r="D77" i="3"/>
  <c r="D72" i="3"/>
  <c r="D69" i="3"/>
  <c r="D67" i="3"/>
  <c r="K65" i="3"/>
  <c r="D61" i="3"/>
  <c r="D59" i="3"/>
  <c r="D51" i="3"/>
  <c r="D45" i="3"/>
  <c r="D39" i="3"/>
  <c r="D37" i="3"/>
  <c r="D36" i="3"/>
  <c r="D32" i="3"/>
  <c r="D29" i="3"/>
  <c r="D26" i="3"/>
  <c r="D24" i="3"/>
  <c r="D21" i="3"/>
  <c r="D20" i="3"/>
  <c r="D17" i="3"/>
</calcChain>
</file>

<file path=xl/sharedStrings.xml><?xml version="1.0" encoding="utf-8"?>
<sst xmlns="http://schemas.openxmlformats.org/spreadsheetml/2006/main" count="2761" uniqueCount="1293">
  <si>
    <t>Реестр муниципальной собственности администрации Подгоренского городского поселения Подгоренского муниципального района Воронежской области</t>
  </si>
  <si>
    <t>1. Сведения о муниципальном недвижимом имуществе</t>
  </si>
  <si>
    <t>№пп</t>
  </si>
  <si>
    <t>Наименование недвижимого имущества</t>
  </si>
  <si>
    <t>Адрес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</si>
  <si>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</si>
  <si>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</si>
  <si>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Балансовая стоимость имущества</t>
  </si>
  <si>
    <t>Кадастровая стоимость недвижимого имущества</t>
  </si>
  <si>
    <t>Реквизиты документов-оснований возникновения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</si>
  <si>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</si>
  <si>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Балансодержатель</t>
  </si>
  <si>
    <t>Здание гаража</t>
  </si>
  <si>
    <t>пгт Подгоренский, ул.Ленина,25ф</t>
  </si>
  <si>
    <t>36-36-25/020/2009-004</t>
  </si>
  <si>
    <t>36-АВ 548984 от 17.12.2009г.</t>
  </si>
  <si>
    <t>МО  Подгоренское городское поселение Подгоренского муниципального района ВО</t>
  </si>
  <si>
    <t>здание гаража</t>
  </si>
  <si>
    <t>пгт Подгоренский,  ул.Ленина,(ПМК-2)</t>
  </si>
  <si>
    <t>акт передачи от 17.05.2007г.</t>
  </si>
  <si>
    <t>Производственные здания</t>
  </si>
  <si>
    <t>пгт Подгоренский ,           ул Газовая,2</t>
  </si>
  <si>
    <t>6.1</t>
  </si>
  <si>
    <t>Административно бытовое здание</t>
  </si>
  <si>
    <t>36:24:0100012:717</t>
  </si>
  <si>
    <t>36-АД 868826 от 17.04.2015г</t>
  </si>
  <si>
    <t>6.2</t>
  </si>
  <si>
    <t>Гараж</t>
  </si>
  <si>
    <t>36:24:0100012:488</t>
  </si>
  <si>
    <t>36-АВ 875965 от 19.03.2008г.,повторно 36 АД №868822 от 17.04.2015</t>
  </si>
  <si>
    <t>6.3</t>
  </si>
  <si>
    <t>Административное здание</t>
  </si>
  <si>
    <t>36:24:0100012:498</t>
  </si>
  <si>
    <t>36-АВ 875966 от 19.03.2008г., повтор.36 АД №868825 от 17.04.2015</t>
  </si>
  <si>
    <t>6.5</t>
  </si>
  <si>
    <t>складское помещение</t>
  </si>
  <si>
    <t>36:24:0100012:492</t>
  </si>
  <si>
    <t>36-АВ 875961 от 19.03.2008г. Повторное 36 АД №868823 от 17.04.2015</t>
  </si>
  <si>
    <t>Здание Центрально топочного центра -2</t>
  </si>
  <si>
    <t>пгт Подгоренский ул.Ленина,21</t>
  </si>
  <si>
    <t>36-36-25/017/2010-106</t>
  </si>
  <si>
    <t>36-АВ 997516 от 03.12.2010г.</t>
  </si>
  <si>
    <t>Здание столярного цеха</t>
  </si>
  <si>
    <t>пгт Подгоренский , ул. Вокзальная, 85</t>
  </si>
  <si>
    <t>36-36-25/001/2008-239</t>
  </si>
  <si>
    <t>36-АВ 875959 от 19.03.2008г.</t>
  </si>
  <si>
    <t>пгт Подгоренский, ул.Вокзальная, 85</t>
  </si>
  <si>
    <t>36-36-25/001/2008-328</t>
  </si>
  <si>
    <t>36-АВ 875958 от 19.03.2008г.</t>
  </si>
  <si>
    <t xml:space="preserve">Административное здание </t>
  </si>
  <si>
    <t>пгт Подгоренский, ул. Вокзальная,85</t>
  </si>
  <si>
    <t>36-36-25/001/2008-327</t>
  </si>
  <si>
    <t>36-АВ 875957 от 19.03.2008г.</t>
  </si>
  <si>
    <t>ТП РП-6</t>
  </si>
  <si>
    <t>пгт Подгоренский, ул.Есенина,7</t>
  </si>
  <si>
    <t>36-36-25/015/2009-329</t>
  </si>
  <si>
    <t>36-АВ 466543 от 16.10.2009 г.</t>
  </si>
  <si>
    <t xml:space="preserve"> ТПКТ КТП24-5 с трансф.ТМ-250кВа</t>
  </si>
  <si>
    <t>пгт Подгоренский, ул.Ленина,20а</t>
  </si>
  <si>
    <t>36-36-25/015/2009-331</t>
  </si>
  <si>
    <t>36-АВ 466545 от 16.10.2009 г.</t>
  </si>
  <si>
    <t>ТП ЗТП 7-3 c трансф.250 кВа</t>
  </si>
  <si>
    <t>пгт Подгоренский, ул.Калинина,4</t>
  </si>
  <si>
    <t>36-36-25/015/2009-333</t>
  </si>
  <si>
    <t>36-АВ 466547 от 16.10.2009 г.</t>
  </si>
  <si>
    <t>ТП ЗТП 7-4 c трансф.ТМ-400 кВа</t>
  </si>
  <si>
    <t>пгт Подгоренский, ул.Ленина,33</t>
  </si>
  <si>
    <t>36-36-25/015/2009-337</t>
  </si>
  <si>
    <t>36-АВ 466551 от 16.10.2009 г.</t>
  </si>
  <si>
    <t>ТПКТ КТП 6-1 с трансф.ТМ-160 кВа</t>
  </si>
  <si>
    <t>пгт Подгоренский, ул.Ленина,21</t>
  </si>
  <si>
    <t>36-36-25/015/2009-339</t>
  </si>
  <si>
    <t>36-АВ 466553 от 16.10.2009 г.</t>
  </si>
  <si>
    <t>ТП-630 кВа (очистные)</t>
  </si>
  <si>
    <t>пгт Подгоренский, ул.Дачная</t>
  </si>
  <si>
    <t>ТПКТ КТП 7-2 с трансформатором ТМ 250 кВа</t>
  </si>
  <si>
    <t xml:space="preserve"> пгт Подгоренский, ул. Газовая</t>
  </si>
  <si>
    <t>ТПКТ КТП 7-7 с трансф.ТМ 250 кВа (скважина)</t>
  </si>
  <si>
    <t>пгт Подгоренский, ул.Строителей,5/10</t>
  </si>
  <si>
    <t>ТПКТ КТП 7-6 с трансф.ТМ 160 кВа</t>
  </si>
  <si>
    <t>пгт Подгоренский, ул.Кирова</t>
  </si>
  <si>
    <t>Электролинии ВЛ-04 кВ (СИП)</t>
  </si>
  <si>
    <t>в т.ч 2310 м пгтПодгоренский,улПушкина,Гагарина,Кирова,Новопавловка,Горная, Ленина</t>
  </si>
  <si>
    <t>Электролинии ВЛ-10 кВ (очистные)</t>
  </si>
  <si>
    <t>пгт Подгоренский ул.Дачная</t>
  </si>
  <si>
    <t>417м</t>
  </si>
  <si>
    <t xml:space="preserve">Электролинии ВЛ-10 кВ </t>
  </si>
  <si>
    <t>фидер 7,24;ул.Есенина;ул.Ленина(ПМК2);</t>
  </si>
  <si>
    <t>3431м.(2997)</t>
  </si>
  <si>
    <t xml:space="preserve">Электролинии КЛ-10 кВ </t>
  </si>
  <si>
    <t>пгт Подгоренский ул.Ленина-Газовая;ул.Ленина-Калинина;школа;больница-Строителей;фок(2каб);переход от РЭС(2 каб) фидер 7,24</t>
  </si>
  <si>
    <t>1493м.</t>
  </si>
  <si>
    <t>Электролинии ВЛ-10 кВ СИП-3</t>
  </si>
  <si>
    <t>пгт Подгоренский ( ул.Ленина,ул.Есенина-Кирова,)</t>
  </si>
  <si>
    <t>1750м.</t>
  </si>
  <si>
    <t>Электролинии КЛ-04 кВа,воздушные</t>
  </si>
  <si>
    <t>пгт Подгоренский,ул.Калинина16,Строителей 3</t>
  </si>
  <si>
    <t>223м</t>
  </si>
  <si>
    <t>Электролинии КЛ-04 кВ,подземные</t>
  </si>
  <si>
    <t>пгт Подгоренский, ул.Есенина11,13;Калинина28а;14,6,12,10,8,4,Строителей5,4Ленина33,спортивное ядро</t>
  </si>
  <si>
    <t>1793м</t>
  </si>
  <si>
    <t>муниципальный</t>
  </si>
  <si>
    <t>Электролинии ВЛ 04 кВ(СИП)</t>
  </si>
  <si>
    <t>пгт Подгоренский,ул.Ленина;ул.Есенина,Чкалова,Маяковского,пос.Цемзавод,ул Кооперативная, ул Садовая</t>
  </si>
  <si>
    <t>ТПКТ ЗТП 24-4 с трансформатором ТМ 400 кВа</t>
  </si>
  <si>
    <t>пгт Подгоренский,ул.Ленина,21</t>
  </si>
  <si>
    <t>ТПКТ  24-6 с трансформатором ТМ 160 кВа</t>
  </si>
  <si>
    <t xml:space="preserve">пгт Подгоренский, ул.Ленина,2а </t>
  </si>
  <si>
    <t>Помещение</t>
  </si>
  <si>
    <t xml:space="preserve">пгт Подгоренский ул. Первомайская,179 </t>
  </si>
  <si>
    <t>53.1</t>
  </si>
  <si>
    <t xml:space="preserve">квартира 4 </t>
  </si>
  <si>
    <t>пгт Подгоренский ул. Первомайская,179 кв 4</t>
  </si>
  <si>
    <t>36:24:0100020:164</t>
  </si>
  <si>
    <t>36-АГ 889013 от 14.02.2013</t>
  </si>
  <si>
    <t>пгт Подгоренский ул. Калинина,2</t>
  </si>
  <si>
    <t>59.1</t>
  </si>
  <si>
    <t>квартира 12</t>
  </si>
  <si>
    <t>пгт Подгоренский ул. Калинина,2 кв 12</t>
  </si>
  <si>
    <t>36:24:0100011:1618-36/025/2017-1 от 2905.17</t>
  </si>
  <si>
    <t xml:space="preserve">пгт Подгоренский ул. Калинина,6 </t>
  </si>
  <si>
    <t>61.10</t>
  </si>
  <si>
    <t>квартира 61</t>
  </si>
  <si>
    <t>пгт Подгоренский ул. Калинина,6 кв 61</t>
  </si>
  <si>
    <t>36:24:0100011:739</t>
  </si>
  <si>
    <t>36-АД 496174 от 08.04.2014</t>
  </si>
  <si>
    <t xml:space="preserve">пгт Подгоренский, ул. Калинина,14  </t>
  </si>
  <si>
    <t>63.1</t>
  </si>
  <si>
    <t>квартира 54</t>
  </si>
  <si>
    <t>пгт Подгоренский, ул. Калинина,14, кв 54</t>
  </si>
  <si>
    <t>36:24:0100011:531</t>
  </si>
  <si>
    <t>36-АД 663111 от 25.12.2014</t>
  </si>
  <si>
    <t xml:space="preserve">пгт Подгоренский, ул. Калинина,8     </t>
  </si>
  <si>
    <t>66.4</t>
  </si>
  <si>
    <t>квартира 5</t>
  </si>
  <si>
    <t>пгт Подгоренский, ул. Калинина,8     кв 5</t>
  </si>
  <si>
    <t>36:24:0100011:389</t>
  </si>
  <si>
    <t>36-АД 663110 от 25.12.2014</t>
  </si>
  <si>
    <t>66.9</t>
  </si>
  <si>
    <t>квартира 36</t>
  </si>
  <si>
    <t>пгт Подгоренский, ул. Калинина,8     кв 36</t>
  </si>
  <si>
    <t>36:24:0100011:384</t>
  </si>
  <si>
    <t>36-АД 663112 от 25.12.2014</t>
  </si>
  <si>
    <t xml:space="preserve">пгт Подгоренский, ул. Калинина,16  </t>
  </si>
  <si>
    <t>71.2</t>
  </si>
  <si>
    <t>квартира 25</t>
  </si>
  <si>
    <t>пгт Подгоренский, ул. Калинина,д.16,кв.  25</t>
  </si>
  <si>
    <t>36:24:0100011:605</t>
  </si>
  <si>
    <t>36-АД 867975 от 17.03.2015</t>
  </si>
  <si>
    <t>71.15</t>
  </si>
  <si>
    <t xml:space="preserve">квартира 34 </t>
  </si>
  <si>
    <t>пгт Подгоренский, ул. Калинина,д.16,кв. 34</t>
  </si>
  <si>
    <t>36:24:0100011:1452</t>
  </si>
  <si>
    <t>36-АГ 889164 от 27.02.2013</t>
  </si>
  <si>
    <t>71.16</t>
  </si>
  <si>
    <t>пгт Подгоренский, ул. Калинина,д.16,кв.54</t>
  </si>
  <si>
    <t>36:24:0100011:1530</t>
  </si>
  <si>
    <t>36-АВ 793049 от 23.03.2010</t>
  </si>
  <si>
    <t>71.17</t>
  </si>
  <si>
    <t>квартира 44</t>
  </si>
  <si>
    <t>пгт Подгоренский, ул. Калинина,д.16,кв.44</t>
  </si>
  <si>
    <t>36:24:0100011:622</t>
  </si>
  <si>
    <t>36-АГ 889107 от 27.02.2013</t>
  </si>
  <si>
    <t xml:space="preserve">пгт Подгоренский,ул. Вокзальная, 191          </t>
  </si>
  <si>
    <t>74.1</t>
  </si>
  <si>
    <t>квартира 22</t>
  </si>
  <si>
    <t xml:space="preserve">пгт Подгоренский,ул. Вокзальная, д.191, кв. 22         </t>
  </si>
  <si>
    <t>74.4</t>
  </si>
  <si>
    <t>квартира 10</t>
  </si>
  <si>
    <t xml:space="preserve">пгт Подгоренский,ул. Вокзальная, д.191, кв. 10        </t>
  </si>
  <si>
    <t xml:space="preserve">пгт Подгоренский, ул. Вокзальная, 200    </t>
  </si>
  <si>
    <t>81.3</t>
  </si>
  <si>
    <t>квартира 15</t>
  </si>
  <si>
    <t xml:space="preserve">пгт Подгоренский, ул. Вокзальная, д.200, кв 15    </t>
  </si>
  <si>
    <t xml:space="preserve">пгт Подгоренский, ул. Вокзальная,35    </t>
  </si>
  <si>
    <t>82.7</t>
  </si>
  <si>
    <t xml:space="preserve">квартира 48 </t>
  </si>
  <si>
    <t>пгт Подгоренский, ул. Вокзальная,д.35, кв 48</t>
  </si>
  <si>
    <t>36-36-25/003/2013-050</t>
  </si>
  <si>
    <t>36-АГ 889227 от 28.02.2013</t>
  </si>
  <si>
    <t xml:space="preserve">пгт Подгоренский, ул. Вокзальная,189   </t>
  </si>
  <si>
    <t>86.1</t>
  </si>
  <si>
    <t xml:space="preserve">квартира 2 </t>
  </si>
  <si>
    <t>пгт Подгоренский, ул. Вокзальная,189   кв.2</t>
  </si>
  <si>
    <t>36:24:4000024:96</t>
  </si>
  <si>
    <t>36-АГ 501155 от 08.02.2012</t>
  </si>
  <si>
    <t xml:space="preserve">пгт Подгоренский, ул.Есенина,7   </t>
  </si>
  <si>
    <t>87.3</t>
  </si>
  <si>
    <t>квартира 13</t>
  </si>
  <si>
    <t xml:space="preserve">пгт Подгоренский, ул.Есенина,д.7, кв 13 </t>
  </si>
  <si>
    <t>36:24:0100011:591</t>
  </si>
  <si>
    <t>36-АД 867761 от 03.03.2015</t>
  </si>
  <si>
    <t xml:space="preserve">пгт Подгоренский, ул.Есенина,9    </t>
  </si>
  <si>
    <t>88.3</t>
  </si>
  <si>
    <t>квартира 16</t>
  </si>
  <si>
    <t>пгт Подгоренский, ул.Есенина,д.9 ,кв 16</t>
  </si>
  <si>
    <t>36:24:0100011:922</t>
  </si>
  <si>
    <t>36-АД 663688 от 06.02.2015</t>
  </si>
  <si>
    <t xml:space="preserve">пгт Подгоренский, ул.Есенина,14   </t>
  </si>
  <si>
    <t>89.1</t>
  </si>
  <si>
    <t>квартира 11</t>
  </si>
  <si>
    <t xml:space="preserve">пгт Подгоренский, ул.Есенина,д.14  кв.11 </t>
  </si>
  <si>
    <t>36:24:0100011:782</t>
  </si>
  <si>
    <t>36-АГ 663687 от 06.02.2015</t>
  </si>
  <si>
    <t xml:space="preserve">пгт Подгоренский, ул.Есенина,13  </t>
  </si>
  <si>
    <t>92.2</t>
  </si>
  <si>
    <t>квартира 26</t>
  </si>
  <si>
    <t xml:space="preserve">пгт Подгоренский, ул.Есенина,д.13, кв 26  </t>
  </si>
  <si>
    <t>36:24:0100011:987</t>
  </si>
  <si>
    <t>36-АГ 663686 от 06.02.2015</t>
  </si>
  <si>
    <t xml:space="preserve">пгт Подгоренский, ул.Луговая,47   </t>
  </si>
  <si>
    <t>93.1</t>
  </si>
  <si>
    <t>квартира 2</t>
  </si>
  <si>
    <t xml:space="preserve">пгт Подгоренский, ул.Луговая,д.47, кв.2   </t>
  </si>
  <si>
    <t>36:24:0100038:49</t>
  </si>
  <si>
    <t>36-АГ 663679 от 06.02.2015</t>
  </si>
  <si>
    <t xml:space="preserve">пгт Подгоренский, ул.Ленина,26 </t>
  </si>
  <si>
    <t>96.1</t>
  </si>
  <si>
    <t>квартира  7</t>
  </si>
  <si>
    <t>пгт Подгоренский, ул.Ленина,д.26, кв 7</t>
  </si>
  <si>
    <t>36:24:0100011:1043</t>
  </si>
  <si>
    <t>36-АД 496173 от 08.04.2014</t>
  </si>
  <si>
    <t>96.2</t>
  </si>
  <si>
    <t>квартира № 2(служебная)</t>
  </si>
  <si>
    <t>пгт Подгоренский, ул.Ленина,26 ,кв 2</t>
  </si>
  <si>
    <t>36:24:0100011:1037</t>
  </si>
  <si>
    <t>36-АД 663685 от 06.02.2015</t>
  </si>
  <si>
    <t>пгт Подгоренский, ул.Ленина,52г  кв.№2/30,1;№3/30,5;№5/30,54</t>
  </si>
  <si>
    <t>97.4</t>
  </si>
  <si>
    <t>комната 3</t>
  </si>
  <si>
    <t>пгт Подгоренский, ул.Ленина,52г ,к3</t>
  </si>
  <si>
    <t>36:24:0100002:165</t>
  </si>
  <si>
    <t>36-АГ 501735от 20.04.2012</t>
  </si>
  <si>
    <t xml:space="preserve">пгт Подгоренский, ул.Ленина,20 </t>
  </si>
  <si>
    <t>98.3</t>
  </si>
  <si>
    <t>квартира 24 служебная</t>
  </si>
  <si>
    <t xml:space="preserve">пгт Подгоренский, ул.Ленина,д.20, кв24 </t>
  </si>
  <si>
    <t>36:24:0100011:249</t>
  </si>
  <si>
    <t>36-АД 663683 от 06.02.2015</t>
  </si>
  <si>
    <t xml:space="preserve">пгт Подгоренский, ул.Ленина,24 </t>
  </si>
  <si>
    <t>99.1</t>
  </si>
  <si>
    <t>квартира №10</t>
  </si>
  <si>
    <t xml:space="preserve">пгт Подгоренский, ул.Ленина,д.24,кв 10 </t>
  </si>
  <si>
    <t>36-36-25/001/2009-699</t>
  </si>
  <si>
    <t>36-АВ 279193 от 10.06.2009</t>
  </si>
  <si>
    <t>99.2</t>
  </si>
  <si>
    <t xml:space="preserve"> квартира №21</t>
  </si>
  <si>
    <t xml:space="preserve">пгт Подгоренский, ул.Ленина,д.24, кв 21 </t>
  </si>
  <si>
    <t>36:24:0100011:1014</t>
  </si>
  <si>
    <t>36-АД 662239 от 12.11.2014</t>
  </si>
  <si>
    <t>пгт Подгоренский, ул.Ленина,32 кв.</t>
  </si>
  <si>
    <t>101.1</t>
  </si>
  <si>
    <t>пгт Подгоренский, ул.Ленина,32 кв.22</t>
  </si>
  <si>
    <t>36:24:0100011:1092</t>
  </si>
  <si>
    <t>36-АД 663684 от 06.02.2015</t>
  </si>
  <si>
    <t xml:space="preserve">пгт Подгоренский, ул.Ленина,36 </t>
  </si>
  <si>
    <t>103.2</t>
  </si>
  <si>
    <t>квартира № 2</t>
  </si>
  <si>
    <t>пгт Подгоренский, ул.Ленина,д.36 кв.2</t>
  </si>
  <si>
    <t>36:24:0100011:1130</t>
  </si>
  <si>
    <t>36-АД 663682 от 06.02.2015</t>
  </si>
  <si>
    <t xml:space="preserve">пгт Подгоренский, ул.Ленина,38 </t>
  </si>
  <si>
    <t>105.1</t>
  </si>
  <si>
    <t xml:space="preserve">пгт Подгоренский, ул.Ленина,д.38,кв 2 </t>
  </si>
  <si>
    <t>36:24:0100011:1136</t>
  </si>
  <si>
    <t>36-АД 663681 от 06.02.2015</t>
  </si>
  <si>
    <t>пгт Подгоренский, пер. Привокзальный 2</t>
  </si>
  <si>
    <t>113.1</t>
  </si>
  <si>
    <t>пгт Подгоренский, пер. Привокзальный 2, кв.2</t>
  </si>
  <si>
    <t>36:24:0100025:197</t>
  </si>
  <si>
    <t>36-АД 663678 от 06.02.2015</t>
  </si>
  <si>
    <t>113.2</t>
  </si>
  <si>
    <t>квартира №3</t>
  </si>
  <si>
    <t>пгт Подгоренский, пер. Привокзальный 2,кв.3</t>
  </si>
  <si>
    <t>36:24:0100025:198</t>
  </si>
  <si>
    <t>36:24:0100025:198-36/025/2017-1</t>
  </si>
  <si>
    <t xml:space="preserve">пгт Подгоренский, ул. Строителей, 5  </t>
  </si>
  <si>
    <t>114.1</t>
  </si>
  <si>
    <t>квартира 28</t>
  </si>
  <si>
    <t>пгт Подгоренский, ул. Строителей, 5  ,кв 28</t>
  </si>
  <si>
    <t>36:24:0100018:154</t>
  </si>
  <si>
    <t>36:24:0100018:154-36/025/2017-1</t>
  </si>
  <si>
    <t xml:space="preserve">пгт Подгоренский, ул. Строителей,3  </t>
  </si>
  <si>
    <t>115.3</t>
  </si>
  <si>
    <t>квартира 67</t>
  </si>
  <si>
    <t>пгт Подгоренский, ул. Строителей,3  кв 67</t>
  </si>
  <si>
    <t>36:24:0100013:3</t>
  </si>
  <si>
    <t>36:24:0100013:49-36/025/2017-1</t>
  </si>
  <si>
    <t>115.4</t>
  </si>
  <si>
    <t>квартира 65</t>
  </si>
  <si>
    <t>пгт Подгоренский, ул. Строителей,3  кв 65</t>
  </si>
  <si>
    <t xml:space="preserve">пгт Подгоренский, пос. Цемзавода,3  </t>
  </si>
  <si>
    <t>117.1</t>
  </si>
  <si>
    <t>пгт Подгоренский, пос. Цемзавода,3  ,кв 13</t>
  </si>
  <si>
    <t>36:24:0100028:394</t>
  </si>
  <si>
    <t>св-во №36-36/025-36/025/003/2015-219/1</t>
  </si>
  <si>
    <t xml:space="preserve">пгт Подгоренский, пос. Цемзавода,5  </t>
  </si>
  <si>
    <t>118.1</t>
  </si>
  <si>
    <t>квартира 1</t>
  </si>
  <si>
    <t>пгт Подгоренский, пос. Цемзавода,5  ,кв 1</t>
  </si>
  <si>
    <t xml:space="preserve">пгт Подгоренский, пос. Цемзавода,6  </t>
  </si>
  <si>
    <t>119.1</t>
  </si>
  <si>
    <t>пгт Подгоренский, пос. Цемзавода,6  ,кв 1</t>
  </si>
  <si>
    <t>36:24:0100028:361</t>
  </si>
  <si>
    <t xml:space="preserve">пгт Подгоренский, пос. Цемзавода,7  </t>
  </si>
  <si>
    <t>120.2</t>
  </si>
  <si>
    <t>квартира 7,    комната 3</t>
  </si>
  <si>
    <t xml:space="preserve">пгт Подгоренский, пос. Цемзавода,7 ,кв 7 ком 3 </t>
  </si>
  <si>
    <t>36:24:0100028:710</t>
  </si>
  <si>
    <t>120.6</t>
  </si>
  <si>
    <t>квартира 1 комната 2</t>
  </si>
  <si>
    <t xml:space="preserve">пгт Подгоренский, пос. Цемзавода,7 ,кв 1 ком 2 </t>
  </si>
  <si>
    <t>120.9</t>
  </si>
  <si>
    <t>квартира 5,комната 2</t>
  </si>
  <si>
    <t xml:space="preserve">пгт Подгоренский, пос. Цемзавода,7 ,кв 5 ком 2 </t>
  </si>
  <si>
    <t>36-36-25/020/2009-003</t>
  </si>
  <si>
    <t>36-АВ 548985 от 17.12.2009</t>
  </si>
  <si>
    <t>120.10</t>
  </si>
  <si>
    <t xml:space="preserve">квартира 5,комната 3 </t>
  </si>
  <si>
    <t xml:space="preserve">пгт Подгоренский, пос. Цемзавода,7 ,кв 5 ком 3 </t>
  </si>
  <si>
    <t>36-36-25/005/2009-848</t>
  </si>
  <si>
    <t>36-АВ 548994 от 17.12.2009</t>
  </si>
  <si>
    <t xml:space="preserve">пгт Подгоренский, пос. Цемзавода,8  </t>
  </si>
  <si>
    <t>121.1</t>
  </si>
  <si>
    <t>пгт Подгоренский, пос. Цемзавода,8  кв.5</t>
  </si>
  <si>
    <t>36:24:0100028:339</t>
  </si>
  <si>
    <t>36-АД 867762 от 03.03.2015</t>
  </si>
  <si>
    <t xml:space="preserve">пгт Подгоренский, пос. Цемзавода,9  </t>
  </si>
  <si>
    <t>122.1</t>
  </si>
  <si>
    <t>квартира 6</t>
  </si>
  <si>
    <t xml:space="preserve">пгт Подгоренский, пос. Цемзавода,9 ,кв 6 </t>
  </si>
  <si>
    <t>36:24:0100028:418</t>
  </si>
  <si>
    <t xml:space="preserve">пгт Подгоренский, пос. Цемзавода,10 </t>
  </si>
  <si>
    <t>123.1</t>
  </si>
  <si>
    <t>пгт Подгоренский, пос. Цемзавода,10 ,кв 2</t>
  </si>
  <si>
    <t>36:24:0100028:299</t>
  </si>
  <si>
    <t>36-АД 663677 от 06.02.2015</t>
  </si>
  <si>
    <t xml:space="preserve">пгт Подгоренский, пос. Цемзавода,12  </t>
  </si>
  <si>
    <t>786.6</t>
  </si>
  <si>
    <t>125.2</t>
  </si>
  <si>
    <t xml:space="preserve">пгт Подгоренский, пос. Цемзавода,12 ,кв 4 </t>
  </si>
  <si>
    <t>36-36-25/005/2009-472</t>
  </si>
  <si>
    <t>36-АВ 416402 от 02.09.2009</t>
  </si>
  <si>
    <t xml:space="preserve">пгт Подгоренский, пос. Цемзавода,20  </t>
  </si>
  <si>
    <t>126.1</t>
  </si>
  <si>
    <t>квартира № 1</t>
  </si>
  <si>
    <t>пгт Подгоренский, пос. Цемзавода,20  кв 1</t>
  </si>
  <si>
    <t>36:24:0100028:244</t>
  </si>
  <si>
    <t>36-36/025-36/025/006/2015-9/1</t>
  </si>
  <si>
    <t>126.2</t>
  </si>
  <si>
    <t xml:space="preserve">пгт Подгоренский, пос. Цемзавода,20 ,кв 2 </t>
  </si>
  <si>
    <t>36-АД 867763 от 03.03.2015</t>
  </si>
  <si>
    <t xml:space="preserve">пгт Подгоренский, ул. Маяковского,34 </t>
  </si>
  <si>
    <t>135.1</t>
  </si>
  <si>
    <t>квартира 4</t>
  </si>
  <si>
    <t>пгт Подгоренский, ул. Маяковского,34 кв 4</t>
  </si>
  <si>
    <t>36:24:0100030:68</t>
  </si>
  <si>
    <t>36-АВ 549516 от 04.02.2010</t>
  </si>
  <si>
    <t xml:space="preserve">пгт Подгоренский, ул. Новопавловка,14а </t>
  </si>
  <si>
    <t>акт приема-передачи от 2006</t>
  </si>
  <si>
    <t>136.1</t>
  </si>
  <si>
    <t xml:space="preserve">квартира 3 </t>
  </si>
  <si>
    <t>пгт Подгоренский, ул. Новопавловка,14а кв 3</t>
  </si>
  <si>
    <t>36:24:0100032:54</t>
  </si>
  <si>
    <t>36-АВ 548391 от 11.11.2009</t>
  </si>
  <si>
    <t xml:space="preserve">пгт Подгоренский, ул. Первомайская,78 </t>
  </si>
  <si>
    <t>137.2</t>
  </si>
  <si>
    <t>пгт Подгоренский, ул. Перврмайская,78 кв 2</t>
  </si>
  <si>
    <t>36:24:0100023:108</t>
  </si>
  <si>
    <t>36-АД 663675 от 06.02.2015</t>
  </si>
  <si>
    <t>Здание общежития</t>
  </si>
  <si>
    <t xml:space="preserve">пгт Подгоренский, пос. Цемзавода,16 </t>
  </si>
  <si>
    <t>36:24:0100028:236</t>
  </si>
  <si>
    <t>Подгоренский СДК</t>
  </si>
  <si>
    <t>сл. Подгорное, ул. Ленина, 128</t>
  </si>
  <si>
    <t>Сарай (при доме культуры)(котельная)</t>
  </si>
  <si>
    <t>сл. Подгорное, ул. Ленина, 128 (при СДК)</t>
  </si>
  <si>
    <t>Сл. Подгорное, ул. Заречье, 67-а</t>
  </si>
  <si>
    <t>распоряжение 41-р от 27.11.2007</t>
  </si>
  <si>
    <t>153.1</t>
  </si>
  <si>
    <t>Сл. Подгорное, ул. Заречье, 67-а, кв 1</t>
  </si>
  <si>
    <t>36:24:4000034:32</t>
  </si>
  <si>
    <t>36-АД 663662 от 06.02.2015</t>
  </si>
  <si>
    <t>153.2</t>
  </si>
  <si>
    <t>Сл. Подгорное, ул. Заречье, 67-а ,кв2</t>
  </si>
  <si>
    <t>36:24:4000034:33</t>
  </si>
  <si>
    <t>36-АД 663661 от 06.02.2015</t>
  </si>
  <si>
    <t>Здание котельной</t>
  </si>
  <si>
    <t>Сл. Подгорное,           ул.Школьная, 1б</t>
  </si>
  <si>
    <t>36-36-25/017/2010-108</t>
  </si>
  <si>
    <t>36-АВ №997515 от 03.12.2010</t>
  </si>
  <si>
    <t xml:space="preserve">Водопровод </t>
  </si>
  <si>
    <t xml:space="preserve">сл. Подгорное ул. Первомайская, Школьная, Космическая, Пролетарская, Свободы, Солнечная, Набережная, Вокзальная, Ленина              </t>
  </si>
  <si>
    <t>36:24:0000000:2016</t>
  </si>
  <si>
    <t>№ 364016 от11.07.2016г.</t>
  </si>
  <si>
    <t>Теплотрасса</t>
  </si>
  <si>
    <t>сл. Подгорное</t>
  </si>
  <si>
    <t>Газопровод</t>
  </si>
  <si>
    <t>пгт Подгоренский, ул. Вокзальная, 85</t>
  </si>
  <si>
    <t>Сети канализации и самотечные коллекторы №1,2,3</t>
  </si>
  <si>
    <t>пгт Подгоренский</t>
  </si>
  <si>
    <t>Артезианская скважина 1</t>
  </si>
  <si>
    <t>пгт Подгоренский, ул. Новопавловка,38а</t>
  </si>
  <si>
    <t>36:24:0100032:104</t>
  </si>
  <si>
    <t>140 м(глубина)</t>
  </si>
  <si>
    <t>№ 080604 от13.11.2015г</t>
  </si>
  <si>
    <t>Артезианская скважина № 2</t>
  </si>
  <si>
    <t>сл. Подгорное, свободы, 70-3</t>
  </si>
  <si>
    <t>75 м глубина</t>
  </si>
  <si>
    <t>Артезианская скважина № 3</t>
  </si>
  <si>
    <t>Артезианская скважина № 4</t>
  </si>
  <si>
    <t>пгт Подгоренский. Пер. Пионерский. 26а</t>
  </si>
  <si>
    <t>36:24:0100039:185</t>
  </si>
  <si>
    <t>глубина 60м</t>
  </si>
  <si>
    <t>№083407от 29.12.2015г.</t>
  </si>
  <si>
    <t>Артезианская скважина № 5</t>
  </si>
  <si>
    <t>пгт Подгоренский, ул. Вокзальная, 113д</t>
  </si>
  <si>
    <t>Артезианская скважина № 6</t>
  </si>
  <si>
    <t>пгт Подгоренский, ул. Строителей. 5в</t>
  </si>
  <si>
    <t>36:24:0100018:100</t>
  </si>
  <si>
    <t>глубина 133м</t>
  </si>
  <si>
    <t>№083406 от 29.12.2015г.</t>
  </si>
  <si>
    <t>Артезианская скважина № 7</t>
  </si>
  <si>
    <t>пгт Подгоренский, ул. Строителей. 5а</t>
  </si>
  <si>
    <t>36:24:0100018:101</t>
  </si>
  <si>
    <t>глубина 145м</t>
  </si>
  <si>
    <t>№083408 от 29.12.2015г.</t>
  </si>
  <si>
    <t>Артезианская скважина № 8</t>
  </si>
  <si>
    <t>пгт Подгоренский, ул. Ленина 21-а</t>
  </si>
  <si>
    <t>36:24:0100010:356</t>
  </si>
  <si>
    <t>глубина 66м</t>
  </si>
  <si>
    <t>№083405 от 29.12.2015г.</t>
  </si>
  <si>
    <t>Артезианская скважина № 8а</t>
  </si>
  <si>
    <t>Артезианская скважина № 8б</t>
  </si>
  <si>
    <t>Артезианская скважина № 10</t>
  </si>
  <si>
    <t>пгт Подгоренский, ул. Строителей, 5б</t>
  </si>
  <si>
    <t>36:24:0100014:170</t>
  </si>
  <si>
    <t>глубина 25м</t>
  </si>
  <si>
    <t>№083223 от 21.12.2015г.</t>
  </si>
  <si>
    <t>Артезианская скважина № 11</t>
  </si>
  <si>
    <t>пгт Подгоренский, ул. Калинина</t>
  </si>
  <si>
    <t xml:space="preserve">Водопроводная сеть </t>
  </si>
  <si>
    <t>Водопроводная сеть</t>
  </si>
  <si>
    <t>Водопроводная скважина</t>
  </si>
  <si>
    <t>пгт Подгоренский, ул. Есенина</t>
  </si>
  <si>
    <t>Водозаборная скважина</t>
  </si>
  <si>
    <t>пгт Подгоренский, ул. Строителей</t>
  </si>
  <si>
    <t>Насосная станция КНС -2</t>
  </si>
  <si>
    <t>пгт Подгоренский, пос. Цемзавода</t>
  </si>
  <si>
    <t>Скважина</t>
  </si>
  <si>
    <t>пгт Подгоренский, ул. Луговая 2-г</t>
  </si>
  <si>
    <t>глубина 47м</t>
  </si>
  <si>
    <t>Водопровод чугун</t>
  </si>
  <si>
    <t>квартальная теплотрасса жилого поселка №1.2,3</t>
  </si>
  <si>
    <t>Канализационный коллектор</t>
  </si>
  <si>
    <t>Самотечный коллектор КНС-2</t>
  </si>
  <si>
    <t>Напорный коллектор КНС-2 до очистных сооружений</t>
  </si>
  <si>
    <t>Напорный коллектор КНС-1 до очистных сооружений</t>
  </si>
  <si>
    <t>ЗАО "Подгоренский цементник"</t>
  </si>
  <si>
    <t>201.1</t>
  </si>
  <si>
    <t>нежилое здание (бытовой корпус)  1А</t>
  </si>
  <si>
    <t>пгт Подгоренский, ул. Дачная, 2</t>
  </si>
  <si>
    <t>36-36-25/006/2005-141</t>
  </si>
  <si>
    <t>36- АВ №997032 от 06.10.2010</t>
  </si>
  <si>
    <t>201.2</t>
  </si>
  <si>
    <t>нежилое здание (хлораторная)  2А</t>
  </si>
  <si>
    <t>36-36-25/006/2005-140</t>
  </si>
  <si>
    <t>36- АВ №997037 от 06.10.2010</t>
  </si>
  <si>
    <t>201.3</t>
  </si>
  <si>
    <t>нежилое здание (здание очистных ) 3А</t>
  </si>
  <si>
    <t>36-36-25/006/2005-139</t>
  </si>
  <si>
    <t>36- АВ №997036 от 06.10.2010</t>
  </si>
  <si>
    <t>201.4</t>
  </si>
  <si>
    <t>нежилое здание 4А</t>
  </si>
  <si>
    <t>36-36-25/006/2005-142</t>
  </si>
  <si>
    <t>36- АВ №997035 от 06.10.2010</t>
  </si>
  <si>
    <t>201.5</t>
  </si>
  <si>
    <t>сооружение (первичный отстойник- очистные сооружения ) 5А;5Б;5В;5Г;5Д</t>
  </si>
  <si>
    <t>36-36-25/006/2005-143</t>
  </si>
  <si>
    <t>-</t>
  </si>
  <si>
    <t>36- АВ №997034 от 06.10.2010</t>
  </si>
  <si>
    <t>201.6</t>
  </si>
  <si>
    <t>сооружение (песколовка очистных сооружений ) 6А</t>
  </si>
  <si>
    <t>36-36-25/006/2005-138</t>
  </si>
  <si>
    <t>36- АВ №997033 от 06.10.2010</t>
  </si>
  <si>
    <t>201.7</t>
  </si>
  <si>
    <t>сооружение (очистные сооружения  ) 7А</t>
  </si>
  <si>
    <t>36-36-25/006/2005-137</t>
  </si>
  <si>
    <t>36- АВ №997029 от 06.10.2010</t>
  </si>
  <si>
    <t>201.8</t>
  </si>
  <si>
    <t>инженерные сети (трубопровод очистных сточных вод(канализация на очистные сооружения) ) 8А</t>
  </si>
  <si>
    <t>36-36-25/001/2006-143</t>
  </si>
  <si>
    <t>493м</t>
  </si>
  <si>
    <t>36- АВ №997038 от 06.10.2010</t>
  </si>
  <si>
    <t>201.9</t>
  </si>
  <si>
    <t>инженерные сети (тепловые сети ) 9А</t>
  </si>
  <si>
    <t>36-36-25/001/2006-140</t>
  </si>
  <si>
    <t>472м</t>
  </si>
  <si>
    <t>36- АВ №997039 от 06.10.2010</t>
  </si>
  <si>
    <t>201.10</t>
  </si>
  <si>
    <t>инженерные сети (водопроводные сети ) 10А</t>
  </si>
  <si>
    <t>36-36-25/001/2006-141</t>
  </si>
  <si>
    <t>448м</t>
  </si>
  <si>
    <t>36- АВ №997041 от 06.10.2010</t>
  </si>
  <si>
    <t>201.11</t>
  </si>
  <si>
    <t>передаточные устройства (электрические кабельные сети ) 11А</t>
  </si>
  <si>
    <t>36-6-25/001/2006-142</t>
  </si>
  <si>
    <t>387м</t>
  </si>
  <si>
    <t>36- АВ №997040 от 06.10.2010</t>
  </si>
  <si>
    <t>201.12</t>
  </si>
  <si>
    <t>сооружение (автодорожная площадка ) 12А;13А</t>
  </si>
  <si>
    <t>36-36-25/006/2005-117</t>
  </si>
  <si>
    <t>419,5м</t>
  </si>
  <si>
    <t>36- АВ №997030 от 06.10.2010</t>
  </si>
  <si>
    <t>201.13</t>
  </si>
  <si>
    <t>сооружение (биологические пруды доочистки сточных вод )</t>
  </si>
  <si>
    <t>пгт Подгоренский, ул. Озерная,х.Луговой</t>
  </si>
  <si>
    <t>36-36-25/006/2005-116</t>
  </si>
  <si>
    <t>36- АВ №997042 от 06.10.2010</t>
  </si>
  <si>
    <t>201.14</t>
  </si>
  <si>
    <t xml:space="preserve">сооружение (трубопровод очистных сточных вод) </t>
  </si>
  <si>
    <t>пгт Подгоренский, ул. Дачная, 3</t>
  </si>
  <si>
    <t>Здание котельной ЦРБ №4</t>
  </si>
  <si>
    <t>пгт Подгоренский, ул. Калинина, 21 уч.1</t>
  </si>
  <si>
    <t>36-36-25/001/2007-077</t>
  </si>
  <si>
    <t>36- АБ №964957 от 29.07.2008</t>
  </si>
  <si>
    <t>Защитное сооружение (противорадиационное укрытие)</t>
  </si>
  <si>
    <t>пгт Подгоренский, ул. Калинина,8</t>
  </si>
  <si>
    <t>паспорт убежища</t>
  </si>
  <si>
    <t>Водопроводные сети</t>
  </si>
  <si>
    <t>пгт Подгоренский, ул.Строителей,Ленина,  Калинина</t>
  </si>
  <si>
    <t>3221 м</t>
  </si>
  <si>
    <t xml:space="preserve">акт приема-передачи №0008 от 03.08.2009г. </t>
  </si>
  <si>
    <t>Парк Культуры и отдыха "Мелодия"</t>
  </si>
  <si>
    <t>пгт Подгоренский, ул. Первомайская, 205в</t>
  </si>
  <si>
    <t>1 шт</t>
  </si>
  <si>
    <t>Здание Админ.</t>
  </si>
  <si>
    <t>пгт Подгоренский, пер. Привокзальный 6</t>
  </si>
  <si>
    <t>36-36-25/001/2005-014</t>
  </si>
  <si>
    <t>36-АД №073273 от 16.09.2013</t>
  </si>
  <si>
    <t>гараж ЛИТ 2А,2Б</t>
  </si>
  <si>
    <t>36-36-25/001/2005-015</t>
  </si>
  <si>
    <t>во</t>
  </si>
  <si>
    <t>36-АД №073268 от 16.09.2013</t>
  </si>
  <si>
    <t>Автоматизированная блочная котельная (АБК)</t>
  </si>
  <si>
    <t>пгт Подгоренский, ул. Первомайская, 103а</t>
  </si>
  <si>
    <t>36:24:0100041:159</t>
  </si>
  <si>
    <t>36-АГ №073355 от 19.09.2013</t>
  </si>
  <si>
    <t>Высоковольтные линии к очистным сооружениям</t>
  </si>
  <si>
    <t>Дачная,2</t>
  </si>
  <si>
    <t>Электролинии ВЛ-04 кВ (СИП)( провод А35,25)</t>
  </si>
  <si>
    <t>ул. Ленина, Полевая, пер. Холмистый, Летний, ул.Мирная, Газовая, Газовая(гаражи), Сосновая, МВД (пожарка),ул. Новопавловка 1(скважина), пос.Цемзавод.</t>
  </si>
  <si>
    <t xml:space="preserve">7680м </t>
  </si>
  <si>
    <t>ул Сосновая</t>
  </si>
  <si>
    <t>пгт Подгоренский, п.Цемзавод,14-б</t>
  </si>
  <si>
    <t>36:24:0100028:657</t>
  </si>
  <si>
    <t>36-АД №496777 от 29.05.2014</t>
  </si>
  <si>
    <t>водопровод</t>
  </si>
  <si>
    <t>мост пешеходный</t>
  </si>
  <si>
    <t>илопровод подземный</t>
  </si>
  <si>
    <t>водопроводная сеть</t>
  </si>
  <si>
    <t>Внутренние сети газоснабжения</t>
  </si>
  <si>
    <t>пгт Подгоренский, ул.Есенина,д.13</t>
  </si>
  <si>
    <t>1 шт (ДУ 32 мм- 108,0 м)</t>
  </si>
  <si>
    <t>наружные сети газоснабжения</t>
  </si>
  <si>
    <t>колодец в Парке</t>
  </si>
  <si>
    <t>пгт Подгоренский,      ул.Первомайская 205в</t>
  </si>
  <si>
    <t>сцена (ПКиО)</t>
  </si>
  <si>
    <t>Символический пямятник " Танк- Т 34"танкистам 3-й танковой армии и 96-й Шуменской танковой бригады им. Челябинского комсомола</t>
  </si>
  <si>
    <t>западная часть сл.Подгорное</t>
  </si>
  <si>
    <t>Символический памятник, погибшим землякам в годы Великой Отечественной войны 1941-1945гг(№ 240)</t>
  </si>
  <si>
    <t>сл.Подгорное, ул.Ленина,128в</t>
  </si>
  <si>
    <t>Свид.. 083073 от 10.12.2015г.</t>
  </si>
  <si>
    <t>Статуя"Родина-Мать зовет"</t>
  </si>
  <si>
    <t>сл.Подгорное, ул.Ленина</t>
  </si>
  <si>
    <t>Воинское захоронение 240 (Сквер)</t>
  </si>
  <si>
    <t>пгт Подгоренский,      ул.Первомайская ,60</t>
  </si>
  <si>
    <t>ТУАЛЕТ</t>
  </si>
  <si>
    <t xml:space="preserve">Мемориал Стена Памяти </t>
  </si>
  <si>
    <t>пгт Подгоренский (западная сторона х.Луговой, ул.Озерная и др.)</t>
  </si>
  <si>
    <t>10267м</t>
  </si>
  <si>
    <t>Воинское захоронение 589 (Кладбище)(ЛЕТЧИКИ)</t>
  </si>
  <si>
    <t>сл. Подгорное,        ул. Школьная,12 а</t>
  </si>
  <si>
    <t>распоряжение № 133 от 04.12.2015г.</t>
  </si>
  <si>
    <t>Здание ФОК</t>
  </si>
  <si>
    <t xml:space="preserve">пгт Подгоренский, ул.Строителей,11 </t>
  </si>
  <si>
    <t>36:24:0100016:74</t>
  </si>
  <si>
    <t>3900,2 кв.м</t>
  </si>
  <si>
    <t>№078431 от 27.05.2016</t>
  </si>
  <si>
    <t xml:space="preserve">Котельная </t>
  </si>
  <si>
    <t>36:24:0100016:73</t>
  </si>
  <si>
    <t>№083867 от 24.02.2016</t>
  </si>
  <si>
    <t>Насосная станция пожаротушения</t>
  </si>
  <si>
    <t>36:24:0100016:75</t>
  </si>
  <si>
    <t>32,4 кв.м</t>
  </si>
  <si>
    <t>№083872 от 24.02.2016</t>
  </si>
  <si>
    <t>Тепловые сети</t>
  </si>
  <si>
    <t>36:24:0100016:69</t>
  </si>
  <si>
    <t>82 м</t>
  </si>
  <si>
    <t>№083873 от 24.02.2016</t>
  </si>
  <si>
    <t>Газопровод высокого давления</t>
  </si>
  <si>
    <t>36:24:0100016:71</t>
  </si>
  <si>
    <t>172 п.м</t>
  </si>
  <si>
    <t>№083874 от 24.02.2016</t>
  </si>
  <si>
    <t>Сети электроснабжения</t>
  </si>
  <si>
    <t>36:24:0100016:77</t>
  </si>
  <si>
    <t>1182 м</t>
  </si>
  <si>
    <t>№083875 от 24.02.2016</t>
  </si>
  <si>
    <t>Канализационная сеть</t>
  </si>
  <si>
    <t>36:24:0100016:76</t>
  </si>
  <si>
    <t>287 п.м</t>
  </si>
  <si>
    <t>№083877 от 24.02.2016</t>
  </si>
  <si>
    <t>Противопожарная сеть</t>
  </si>
  <si>
    <t>36:24:0100016:78</t>
  </si>
  <si>
    <t>113 м</t>
  </si>
  <si>
    <t>№083878 от 24.02.2016</t>
  </si>
  <si>
    <t>Сети водоснабжения</t>
  </si>
  <si>
    <t>36:24:0100016:79</t>
  </si>
  <si>
    <t>140 п.м</t>
  </si>
  <si>
    <t>№083879 от 24.02.2016</t>
  </si>
  <si>
    <t>ограждение</t>
  </si>
  <si>
    <t>36:24:0100016:72</t>
  </si>
  <si>
    <t>56 м</t>
  </si>
  <si>
    <t>№083868 от 24.02.2016</t>
  </si>
  <si>
    <t>Спортивный комплекс</t>
  </si>
  <si>
    <t>пгт Подгоренский, ул.Строителей,9</t>
  </si>
  <si>
    <t>36:24:0100016:7</t>
  </si>
  <si>
    <t>8876,3 кв.м</t>
  </si>
  <si>
    <t>Спорткомплекс (нежилое здание,1972г.постройки)</t>
  </si>
  <si>
    <t>пгт Подгоренский, пер.Привокзальный,1</t>
  </si>
  <si>
    <t>36:24:0100020:96</t>
  </si>
  <si>
    <t>225 кв.м</t>
  </si>
  <si>
    <t>№026970 от29.04.2016г.</t>
  </si>
  <si>
    <t xml:space="preserve">Сооружение (Универсальная многофункциональная спортивная площадка)    </t>
  </si>
  <si>
    <t>пгт Подгоренский, пос.Цемзавод,18-б</t>
  </si>
  <si>
    <t>36:24:0100029:73</t>
  </si>
  <si>
    <t>1344,0 кв.м</t>
  </si>
  <si>
    <t>№026972 от29.04.2016г.</t>
  </si>
  <si>
    <t>в том числе:</t>
  </si>
  <si>
    <t>250.1</t>
  </si>
  <si>
    <t xml:space="preserve">Ограждение  потяженностью лит.2 А                          </t>
  </si>
  <si>
    <t>133,2М</t>
  </si>
  <si>
    <t>250.2</t>
  </si>
  <si>
    <t xml:space="preserve">баскетбольные стойки с щитом лит.3А,3Б,3В,3Д   </t>
  </si>
  <si>
    <t>4 шт</t>
  </si>
  <si>
    <t>250.3</t>
  </si>
  <si>
    <t>наружное освещение лит.4А</t>
  </si>
  <si>
    <t>110м</t>
  </si>
  <si>
    <t>250.4</t>
  </si>
  <si>
    <t>ворота футбольные 3,0х2,0м</t>
  </si>
  <si>
    <t>2 шт</t>
  </si>
  <si>
    <t>250.5</t>
  </si>
  <si>
    <t>щиты баскетбольные 1,8х1,05м</t>
  </si>
  <si>
    <t>250.6</t>
  </si>
  <si>
    <t>стойки волейбольные высотой 3,15м</t>
  </si>
  <si>
    <t>250.7</t>
  </si>
  <si>
    <t>сетка волейбольная 9,5х1м</t>
  </si>
  <si>
    <t>Спорткомплекс (нежилое здание,1998г.постройки)</t>
  </si>
  <si>
    <t>пгт Подгоренский, пос.Цемзавод,18-а</t>
  </si>
  <si>
    <t>1038,1 кв.м</t>
  </si>
  <si>
    <t>№026971 от29.04.2016г.</t>
  </si>
  <si>
    <t>Памятный Знак воинам - интернационалистам</t>
  </si>
  <si>
    <t>пгт Подгоренский, Аллея  Славы</t>
  </si>
  <si>
    <t>Бюсты героям Советского союза и Полным Кавалерам Орденов Славы</t>
  </si>
  <si>
    <t>Памятник Гвардии генерал-майору В.Г. Лебедеву, командиру 96-танковой бригады имюЧелябинского комсомола</t>
  </si>
  <si>
    <t>пгт Подгоренский, ул.Вокзальная (автостанция)</t>
  </si>
  <si>
    <t>Памятник солдату Первой мировой войны</t>
  </si>
  <si>
    <t>Бюст Рылееву К.Ф.</t>
  </si>
  <si>
    <t xml:space="preserve">пгт Подгоренский,      ул.Первомайская </t>
  </si>
  <si>
    <t>Бюст Есенину С.</t>
  </si>
  <si>
    <t xml:space="preserve">пгт Подгоренский,      ул.Ленина </t>
  </si>
  <si>
    <t>Памятник Родителям</t>
  </si>
  <si>
    <t>Контейнерная площадка,             кол-во контейнеров - 4 шт</t>
  </si>
  <si>
    <t>пгт Подгоренский, ул Горная 1</t>
  </si>
  <si>
    <t>Контейнерная площадка,             кол-во контейнеров - 3 шт</t>
  </si>
  <si>
    <t>пгт Подгоренский, ул Кирова  север.</t>
  </si>
  <si>
    <t>пгт Подгоренский, ул Кирова  юг</t>
  </si>
  <si>
    <t>Контейнерная площадка,             кол-во контейнеров - 2 шт</t>
  </si>
  <si>
    <t>пгт Подгоренский, ул Новопавловка  сев.</t>
  </si>
  <si>
    <t>пгт Подгоренский, ул Пушкина север.</t>
  </si>
  <si>
    <t>пгт Подгоренский, ул Пушкина,1 юг</t>
  </si>
  <si>
    <t>пгт Подгоренский, ул Гагарина,юг</t>
  </si>
  <si>
    <t>пгт Подгоренский, ул Гагарина, север</t>
  </si>
  <si>
    <t>Контейнерная площадка,             кол-во контейнеров - 8 шт</t>
  </si>
  <si>
    <t>пгт Подгоренский, СОШ №1</t>
  </si>
  <si>
    <t>Контейнерная площадка,             кол-во контейнеров -7 шт</t>
  </si>
  <si>
    <t>пгт Подгоренский, ул Строителей,4</t>
  </si>
  <si>
    <t>Контейнерная площадка,             кол-во контейнеров -10 шт</t>
  </si>
  <si>
    <t>пгт Подгоренский, ул Калинина,19</t>
  </si>
  <si>
    <t>Контейнерная площадка,             кол-во контейнеров -3 шт</t>
  </si>
  <si>
    <t>пгт Подгоренский, ул Полевая</t>
  </si>
  <si>
    <t>пгт Подгоренский, ул Северная,20</t>
  </si>
  <si>
    <t xml:space="preserve">пгт Подгоренский, ул Кооперативная     </t>
  </si>
  <si>
    <t>пгт Подгоренский, ул Солнечная,18</t>
  </si>
  <si>
    <t>пгт Подгоренский, ул Солнечная,32</t>
  </si>
  <si>
    <t>Контейнерная площадка,             кол-во контейнеров -4 шт</t>
  </si>
  <si>
    <t>пгт Подгоренский.ул Первомайская</t>
  </si>
  <si>
    <t>пгт Подгоренский.ул Первомайская  (у ВКД Цемзавод)</t>
  </si>
  <si>
    <t>пгт Подгоренский, пос.Цемзавода,16</t>
  </si>
  <si>
    <t>пгт Подгоренский, пос.Цемзавода,КНС</t>
  </si>
  <si>
    <t>пгт Подгоренский,ул Вокзальная,99</t>
  </si>
  <si>
    <t>пгт Подгоренский,ул Первомайская,46</t>
  </si>
  <si>
    <t>сл. Подгорное, ул Вокзальная,201</t>
  </si>
  <si>
    <t>сл. Подгорное, ул Вокзальная,192</t>
  </si>
  <si>
    <t>Контейнерная площадка,             кол-во контейнеров -5 шт</t>
  </si>
  <si>
    <t>пгт Подгоренский,ул Вокзальная,35</t>
  </si>
  <si>
    <t>пгт Подгоренский, ул Победы,2</t>
  </si>
  <si>
    <t>пгт Подгоренский, пер.Зеленый</t>
  </si>
  <si>
    <t>пгт Подгоренский, ул Коммунальная</t>
  </si>
  <si>
    <t>сл.Подгорное,ул Пролетарская,23</t>
  </si>
  <si>
    <t>пгт Подгоренский, ул Луговая,1</t>
  </si>
  <si>
    <t>Контейнерная площадка,             кол-во контейнеров -6 шт</t>
  </si>
  <si>
    <t>сл.Подгорное, ул Свобода,1</t>
  </si>
  <si>
    <t>сл Подгорное, ул Свободы д/с№3</t>
  </si>
  <si>
    <t>х.Луговой, ул Озерная,48</t>
  </si>
  <si>
    <t>х.Луговой, ул Озерная,27</t>
  </si>
  <si>
    <t>х.Луговой, ул Озерная,51</t>
  </si>
  <si>
    <t>х.Луговой, ул Звездная,19</t>
  </si>
  <si>
    <t>Контейнерная площадка,             кол-во контейнеров -2 шт</t>
  </si>
  <si>
    <t>х.Луговой, ул Зеленая,5</t>
  </si>
  <si>
    <t>пгт Подгоренский, ул Советская, д.2</t>
  </si>
  <si>
    <t>пгт Подгоренский,   ул Пионерская,  д.2а</t>
  </si>
  <si>
    <t>сл.Подгорное, пер.Рабочий, д.1</t>
  </si>
  <si>
    <t>сл.Подгорное, ул.Пролетарская, д.97</t>
  </si>
  <si>
    <t>сл.Подгорное, ул.Космическая, д.28</t>
  </si>
  <si>
    <t>сл.ПодгорноеСДК, ул.Ленина, д.128</t>
  </si>
  <si>
    <t>Тротуар сл.Подгорное</t>
  </si>
  <si>
    <t xml:space="preserve">сл Подгорное, ул Ленина, 3 Интернационала </t>
  </si>
  <si>
    <t xml:space="preserve">сл.Подгорное, ул. Октябрьская (рядом с д.20 ) </t>
  </si>
  <si>
    <t xml:space="preserve">сл.Подгорное, ул. Октябрьская (рядом с д.44 ) </t>
  </si>
  <si>
    <t xml:space="preserve">сл.Подгорное, ул. Октябрьская (рядом с д.64 ) </t>
  </si>
  <si>
    <t>сл.Подгорное, ул. Энгельса (рядом с д.2 )</t>
  </si>
  <si>
    <t>сл.Подгорное, ул. Мира (рядом с д.44 )</t>
  </si>
  <si>
    <t>сл.Подгорное, ул. Заречье (рядом с д.123 )</t>
  </si>
  <si>
    <t>сл.Подгорное, ул. Заречье (рядом с д.35 )</t>
  </si>
  <si>
    <t>сл.Подгорное, ул. Космическая (рядом с д.28 )</t>
  </si>
  <si>
    <t>сл.Подгорное, ул. Ленина,21 (гаражи )</t>
  </si>
  <si>
    <t xml:space="preserve">Реестр муниципальной собственности администрации Подгоренского городского поселения Подгоренского муниципального района Воронежской области    </t>
  </si>
  <si>
    <t>Недвижимое имущество (дороги)</t>
  </si>
  <si>
    <t>наименование объекта</t>
  </si>
  <si>
    <t>местонахождение</t>
  </si>
  <si>
    <t>уровень собственности</t>
  </si>
  <si>
    <t>Протяженность по типу покрытия</t>
  </si>
  <si>
    <r>
      <t xml:space="preserve">общая протяженность </t>
    </r>
    <r>
      <rPr>
        <b/>
        <i/>
        <sz val="12"/>
        <rFont val="Arial Cyr"/>
        <charset val="204"/>
      </rPr>
      <t>км</t>
    </r>
  </si>
  <si>
    <t>Категория дороги (I-V)</t>
  </si>
  <si>
    <t>правоустанавливающий документ</t>
  </si>
  <si>
    <r>
      <t xml:space="preserve">параметры объекта </t>
    </r>
    <r>
      <rPr>
        <b/>
        <i/>
        <sz val="12"/>
        <rFont val="Arial Cyr"/>
        <charset val="204"/>
      </rPr>
      <t xml:space="preserve"> идентификационный номер</t>
    </r>
  </si>
  <si>
    <t>Твердое покрытие, км</t>
  </si>
  <si>
    <t>усовершенствованное , км</t>
  </si>
  <si>
    <t>Грунтовая дорога, км</t>
  </si>
  <si>
    <t>ПОДГОРЕНСКОЕ   ГОРОДСКОЕ ПОСЕЛЕНИЕ</t>
  </si>
  <si>
    <t>Муниципальное Образование Подгоренского городского поселения Подгоренского муниципального района ВО</t>
  </si>
  <si>
    <t>Дорога</t>
  </si>
  <si>
    <t>ул. Весенняя</t>
  </si>
  <si>
    <t>20 241 551 ОП МП -71</t>
  </si>
  <si>
    <t>ул. Железнодорожная</t>
  </si>
  <si>
    <t>20 241 551 ОП МП -72</t>
  </si>
  <si>
    <t>ул. Зеленая</t>
  </si>
  <si>
    <t>20 241 551 ОП МП -73</t>
  </si>
  <si>
    <t>ул. Озерная</t>
  </si>
  <si>
    <t>20 241 551 ОП МП -74</t>
  </si>
  <si>
    <t>ул. Звездная</t>
  </si>
  <si>
    <t>20 241 551 ОП МП -75</t>
  </si>
  <si>
    <t>ул. Цветочная</t>
  </si>
  <si>
    <t>20 241 551 ОП МП -76</t>
  </si>
  <si>
    <t>пер.Безымянный</t>
  </si>
  <si>
    <t>20 241 551 ОП МП -01</t>
  </si>
  <si>
    <t>V</t>
  </si>
  <si>
    <t>ул. Гагарина</t>
  </si>
  <si>
    <t>20 241 551 ОП МП -02</t>
  </si>
  <si>
    <t>ул. Газовая</t>
  </si>
  <si>
    <t>20 241 551 ОП МП -03</t>
  </si>
  <si>
    <t>ул. Горная</t>
  </si>
  <si>
    <t>20 241 551 ОП МП -04</t>
  </si>
  <si>
    <t>пер. Заводской</t>
  </si>
  <si>
    <t>20 241 551 ОП МП -05</t>
  </si>
  <si>
    <t>пер. Зеленый</t>
  </si>
  <si>
    <t>20 241 551 ОП МП -06</t>
  </si>
  <si>
    <t>20 241 551 ОП МП -07</t>
  </si>
  <si>
    <t>ул. Есенина</t>
  </si>
  <si>
    <t>20 241 551 ОП МП -08</t>
  </si>
  <si>
    <t>ул.Калинина</t>
  </si>
  <si>
    <t>20 241 551 ОП МП -09</t>
  </si>
  <si>
    <t>ул.Коммунальная</t>
  </si>
  <si>
    <t>20 241 551 ОП МП -10</t>
  </si>
  <si>
    <t>ул.Кооперативная</t>
  </si>
  <si>
    <t>20 241 551 ОП МП -11</t>
  </si>
  <si>
    <t>ул.Кирова</t>
  </si>
  <si>
    <t>20 241 551 ОП МП -12</t>
  </si>
  <si>
    <t>ул. Ленина</t>
  </si>
  <si>
    <t>20 241 551 ОП МП -14</t>
  </si>
  <si>
    <t>пер. Летний</t>
  </si>
  <si>
    <t>20 241 551 ОП МП -13</t>
  </si>
  <si>
    <t>ул. Луговая</t>
  </si>
  <si>
    <t>20 241 551 ОП МП -15</t>
  </si>
  <si>
    <t>ул. Леcная</t>
  </si>
  <si>
    <t>20 241 551 ОП МП -16</t>
  </si>
  <si>
    <t>ул. Мирная</t>
  </si>
  <si>
    <t>20 241 551 ОП МП -17</t>
  </si>
  <si>
    <t>ул. Маяковского</t>
  </si>
  <si>
    <t>20 241 551 ОП МП -18</t>
  </si>
  <si>
    <t>ул. Новопавловка</t>
  </si>
  <si>
    <t>20 241 551 ОП МП -19</t>
  </si>
  <si>
    <t>ул. 50-лет Октября</t>
  </si>
  <si>
    <t>20 241 551 ОП МП -20</t>
  </si>
  <si>
    <t>пер. Парковый</t>
  </si>
  <si>
    <t>20 241 551 ОП МП -21</t>
  </si>
  <si>
    <t>ул.Пушкина</t>
  </si>
  <si>
    <t>20 241 551 ОП МП -22</t>
  </si>
  <si>
    <t>ул. Полевая</t>
  </si>
  <si>
    <t>20 241 551 ОП МП -23</t>
  </si>
  <si>
    <t>ул.Первомайская</t>
  </si>
  <si>
    <t>20 241 551 ОП МП -24</t>
  </si>
  <si>
    <t>ул.Победа</t>
  </si>
  <si>
    <t>20 241 551 ОП МП -25</t>
  </si>
  <si>
    <t>пер. Привокзальный</t>
  </si>
  <si>
    <t>20 241 551 ОП МП -26</t>
  </si>
  <si>
    <t>ул.Прилужная</t>
  </si>
  <si>
    <t>20 241 551 ОП МП -27</t>
  </si>
  <si>
    <t>пер. Пионерский</t>
  </si>
  <si>
    <t>20 241 551 ОП МП -28</t>
  </si>
  <si>
    <t>ул. Северная</t>
  </si>
  <si>
    <t>20 241 551 ОП МП -29</t>
  </si>
  <si>
    <t>ул. Сосновая</t>
  </si>
  <si>
    <t>20 241 551 ОП МП -30</t>
  </si>
  <si>
    <t>ул. Советская</t>
  </si>
  <si>
    <t>20 241 551 ОП МП -31</t>
  </si>
  <si>
    <t>ул. Строителей</t>
  </si>
  <si>
    <t>20 241 551 ОП МП -32</t>
  </si>
  <si>
    <t>ул. Солнечная</t>
  </si>
  <si>
    <t>20 241 551 ОП МП -33</t>
  </si>
  <si>
    <t>пер. Чкалова</t>
  </si>
  <si>
    <t>20 241 551 ОП МП -34</t>
  </si>
  <si>
    <t>пер. Холмистый</t>
  </si>
  <si>
    <t>20 241 551 ОП МП -35</t>
  </si>
  <si>
    <t>п. Цемзавода</t>
  </si>
  <si>
    <t>20 241 551 ОП МП -36</t>
  </si>
  <si>
    <t>ул. Садовая</t>
  </si>
  <si>
    <t>20 241 551 ОП МП -37</t>
  </si>
  <si>
    <t>ул.Дружбы</t>
  </si>
  <si>
    <t>20 241 551 ОП МП -38</t>
  </si>
  <si>
    <t>ул.Спортивная</t>
  </si>
  <si>
    <t>20 241 551 ОП МП -39</t>
  </si>
  <si>
    <t>ул.Алексея Прохоренко</t>
  </si>
  <si>
    <t>20 241 551 ОП МП -41</t>
  </si>
  <si>
    <t>ул.Олега Шевцова</t>
  </si>
  <si>
    <t>20 241 551 ОП МП -40</t>
  </si>
  <si>
    <t>ул. Володарского</t>
  </si>
  <si>
    <t>20 241 551 ОП МП -42</t>
  </si>
  <si>
    <t>ул. Воровского</t>
  </si>
  <si>
    <t>20 241 551 ОП МП -43</t>
  </si>
  <si>
    <t>ул.Дунай</t>
  </si>
  <si>
    <t>20 241 551 ОП МП -44</t>
  </si>
  <si>
    <t>ул. Заречье</t>
  </si>
  <si>
    <t>20 241 551 ОП МП -45</t>
  </si>
  <si>
    <t>ул. III-Интернационала</t>
  </si>
  <si>
    <t>20 241 551 ОП МП -46</t>
  </si>
  <si>
    <t>ул.Карьер</t>
  </si>
  <si>
    <t>20 241 551 ОП МП -47</t>
  </si>
  <si>
    <t>ул. Карла Маркса</t>
  </si>
  <si>
    <t>20 241 551 ОП МП -48</t>
  </si>
  <si>
    <t>ул. Космическая</t>
  </si>
  <si>
    <t>20 241 551 ОП МП -49</t>
  </si>
  <si>
    <t>20 241 551 ОП МП -50</t>
  </si>
  <si>
    <t>ул. Мичурина</t>
  </si>
  <si>
    <t>20 241 551 ОП МП -51</t>
  </si>
  <si>
    <t>ул. Молодежная</t>
  </si>
  <si>
    <t>20 241 551 ОП МП -52</t>
  </si>
  <si>
    <t>ул. Мира</t>
  </si>
  <si>
    <t>20 241 551 ОП МП -53</t>
  </si>
  <si>
    <t>ул. Набережная</t>
  </si>
  <si>
    <t>20 241 551 ОП МП -54</t>
  </si>
  <si>
    <t>ул. Новоселовка</t>
  </si>
  <si>
    <t>20 241 551 ОП МП -55</t>
  </si>
  <si>
    <t>ул. Октябрьская</t>
  </si>
  <si>
    <t>20 241 551 ОП МП -56</t>
  </si>
  <si>
    <t>ул. Пролетарская</t>
  </si>
  <si>
    <t>20 241 551 ОП МП -57</t>
  </si>
  <si>
    <t>ул. Первомайская</t>
  </si>
  <si>
    <t>20 241 551 ОП МП -58</t>
  </si>
  <si>
    <t>ул. Победа</t>
  </si>
  <si>
    <t>20 241 551 ОП МП -59</t>
  </si>
  <si>
    <t>ул. Пугачева</t>
  </si>
  <si>
    <t>20 241 551 ОП МП -60</t>
  </si>
  <si>
    <t>ул. Пятилетка</t>
  </si>
  <si>
    <t>20 241 551 ОП МП -61</t>
  </si>
  <si>
    <t>ул. Песковатка</t>
  </si>
  <si>
    <t>20 241 551 ОП МП -62</t>
  </si>
  <si>
    <t>пер. Рабочий</t>
  </si>
  <si>
    <t>20 241 551 ОП МП -63</t>
  </si>
  <si>
    <t>20 241 551 ОП МП -64</t>
  </si>
  <si>
    <t>ул. Свободы</t>
  </si>
  <si>
    <t>20 241 551 ОП МП -65</t>
  </si>
  <si>
    <t>ул. Степана Разина</t>
  </si>
  <si>
    <t>20 241 551 ОП МП -66</t>
  </si>
  <si>
    <t>ул. Шевченко</t>
  </si>
  <si>
    <t>20 241 551 ОП МП -67</t>
  </si>
  <si>
    <t>ул. Школьная</t>
  </si>
  <si>
    <t>20 241 551 ОП МП -68</t>
  </si>
  <si>
    <t>ул. Энгельса</t>
  </si>
  <si>
    <t>20 241 551 ОП МП -69</t>
  </si>
  <si>
    <t>Остановочная площадка №1</t>
  </si>
  <si>
    <t>ул Октябрьская</t>
  </si>
  <si>
    <t>Остановочная площадка №2</t>
  </si>
  <si>
    <t>20 241 551 ОП МП -77</t>
  </si>
  <si>
    <t>20 241 551 ОП МП -70</t>
  </si>
  <si>
    <t>36-А Д №323669 от 04.12.2013</t>
  </si>
  <si>
    <t>Пешеходная дорожка</t>
  </si>
  <si>
    <t>ул Первомайская, 64 до ТП 29-9 в п.г.т. Подгоренский</t>
  </si>
  <si>
    <t xml:space="preserve"> ул Первомайская, 148 до ул.Вокзальная  п.г.т. Подгоренский</t>
  </si>
  <si>
    <t xml:space="preserve"> ул Первомайская, 177 до  ул Первомайская,183</t>
  </si>
  <si>
    <t>ул Первомайская, 58 до  аптека п.г.т. Подгоренский</t>
  </si>
  <si>
    <t xml:space="preserve"> ул Вокзальная, 191 до  ул.Набережная сл.Подгоренский</t>
  </si>
  <si>
    <t xml:space="preserve"> ул Есенина,д 13  к магазину Пятерочка  п.г.т.Подгоренский</t>
  </si>
  <si>
    <t xml:space="preserve"> ул Первомайская от ул.Озерная до КНС  п.г.т. Подгоренский)</t>
  </si>
  <si>
    <t xml:space="preserve"> ул Есенина до  СОШ №1  п.г.т.Подгоренский)</t>
  </si>
  <si>
    <t xml:space="preserve">Тротуар </t>
  </si>
  <si>
    <t>сл. Подгорное ул Ленина, ул 3 Интернационала</t>
  </si>
  <si>
    <t>сл. Подгорное ул Школьная</t>
  </si>
  <si>
    <t>сл. Подгорное ул Комсомольская</t>
  </si>
  <si>
    <t xml:space="preserve"> пгт. Подгорное пер Безъимянный</t>
  </si>
  <si>
    <t xml:space="preserve"> п Цемзавода от маг Ласточка до кафе крым</t>
  </si>
  <si>
    <t>п Цемзавода (д.6,8,10,12,14)</t>
  </si>
  <si>
    <t>п Цемзавода (д.3,5,7,9,11)</t>
  </si>
  <si>
    <t xml:space="preserve"> пгт. Подгорное ул.Вокзальная</t>
  </si>
  <si>
    <t>пгт. Подгорное ул.Газовая</t>
  </si>
  <si>
    <t>сл. Подгорное ул К.Маркса</t>
  </si>
  <si>
    <t>сл. Подгорное ул Комсомольцев-Танкистов</t>
  </si>
  <si>
    <t>сл. Подгорное ул Первомайская</t>
  </si>
  <si>
    <t xml:space="preserve"> сл. Подгорное ул Володарского</t>
  </si>
  <si>
    <t>сл. Подгорное ул Мира</t>
  </si>
  <si>
    <t>х.Луговой, ул.Озерная</t>
  </si>
  <si>
    <t>х.Щедрин , ул. Полевая</t>
  </si>
  <si>
    <t>х.Голубин,  ул. Луговая</t>
  </si>
  <si>
    <t>Реестр муниципальной собственности администрации Подгоренского городского поселения Подгоренского муниципального района Воронежской  области  (ЗЕМЛЯ)</t>
  </si>
  <si>
    <t>Местонахождение</t>
  </si>
  <si>
    <t>категория земель</t>
  </si>
  <si>
    <t>земельный участок</t>
  </si>
  <si>
    <t>МО Подгоренского городского поселения Подгоренского муниципального района ВО</t>
  </si>
  <si>
    <t>земли сельскохозяйственного назначения</t>
  </si>
  <si>
    <t>земли населенных пунктов</t>
  </si>
  <si>
    <t>пгт Подгоренский, ул.Есенина.7. участок № 1</t>
  </si>
  <si>
    <t>36:24:0100011:126</t>
  </si>
  <si>
    <t>36-АВ 466544 от 16.10.2009г.</t>
  </si>
  <si>
    <t>пгт Подгоренский, ул.Ленина. 20-а. участок № 1</t>
  </si>
  <si>
    <t>36:24:0100011:129</t>
  </si>
  <si>
    <t>10336.10</t>
  </si>
  <si>
    <t>36-АВ 466546 от 16.10.2009г.</t>
  </si>
  <si>
    <t>пгт Подгоренский, ул.Ленина. 33. участок № 1</t>
  </si>
  <si>
    <t>36:24:0100011:127</t>
  </si>
  <si>
    <t>24201.60</t>
  </si>
  <si>
    <t>36-АВ 466548 от 16.10.2009г.</t>
  </si>
  <si>
    <t>пгт Подгоренский, ул.Калинина.4. участок № 1</t>
  </si>
  <si>
    <t>36:24:0100011:128</t>
  </si>
  <si>
    <t>52941.00</t>
  </si>
  <si>
    <t>36-АВ 466552 от 16.10.2009г.</t>
  </si>
  <si>
    <t>пгт Подгоренский, ул.Ленина.21. участок № 1</t>
  </si>
  <si>
    <t>36:24:0100010:79</t>
  </si>
  <si>
    <t>22669.68</t>
  </si>
  <si>
    <t>36-АВ 466554 от 16.10.2009г.</t>
  </si>
  <si>
    <t>пгт Подгоренский, пос. Цемзавода,26,участок 1</t>
  </si>
  <si>
    <t>36:24:0100028:187</t>
  </si>
  <si>
    <t>9075.60</t>
  </si>
  <si>
    <t>36-АВ 466556 от 16.10.2009г.</t>
  </si>
  <si>
    <t>пгт Подгоренский, ул.Ленина,25-ф</t>
  </si>
  <si>
    <t>36:24:0100010:75</t>
  </si>
  <si>
    <t>36-АВ 548983от 17.12.2009 г.</t>
  </si>
  <si>
    <t>МО Подгоренского городского поселения Подгоренского муниципального района Воронежской области</t>
  </si>
  <si>
    <t>пгт Подгоренский, ул.Газовая,2</t>
  </si>
  <si>
    <t>36:24:0100012:0315</t>
  </si>
  <si>
    <t>36-АБ 875964от 19.03.2008 г.</t>
  </si>
  <si>
    <t>36:24:0100010:96</t>
  </si>
  <si>
    <t>36-АВ 997517от 06.12.2010 г.</t>
  </si>
  <si>
    <t>пгт Подгоренский, ул.Вокзальная,85</t>
  </si>
  <si>
    <t>36:24:0100023:0053</t>
  </si>
  <si>
    <t>36-АБ 875960от 19.03.2008 г.</t>
  </si>
  <si>
    <t>пгт Подгоренский, сл.Подгорное, ул. Школьная,1-б</t>
  </si>
  <si>
    <t>36:24:4000018:96</t>
  </si>
  <si>
    <t>36-АВ 997518 от 06.12.2010 г.</t>
  </si>
  <si>
    <t>пгт Подгоренский, ул.Дачная,2</t>
  </si>
  <si>
    <t>36:24:0100044:1</t>
  </si>
  <si>
    <t>36-АВ 997031 от 06.10.2010 г.</t>
  </si>
  <si>
    <t>пгт Подгоренский, ул.Калинина,21 участок №1</t>
  </si>
  <si>
    <t>36:24:0100012:320</t>
  </si>
  <si>
    <t>36-АБ 964946 от 29.07.2008 г.</t>
  </si>
  <si>
    <t>земельный участок (парк культуры и отдыха "Мелодия")</t>
  </si>
  <si>
    <t>пгт Подгоренский, ул. Первомайская,205в</t>
  </si>
  <si>
    <t>36:24:0100020:130</t>
  </si>
  <si>
    <t>36-АД 323595 от 28.11.2013 г.</t>
  </si>
  <si>
    <t>пгт Подгоренский, ул. Первомайская,103а</t>
  </si>
  <si>
    <t>36:24:0100026:99</t>
  </si>
  <si>
    <t>36-АГ 647181 от 31.07.2012 г.</t>
  </si>
  <si>
    <t>пгт Подгоренский,пос.Цемзавода,14-б</t>
  </si>
  <si>
    <t>36:24:0100028:444</t>
  </si>
  <si>
    <t>36-АГ 888926 от 07.02.2013 г.</t>
  </si>
  <si>
    <t>пгт Подгоренский, ул. Газовая,39-в</t>
  </si>
  <si>
    <t>36:24:0100018:68</t>
  </si>
  <si>
    <t>36-АГ 888906 от 06.02.2013 г.</t>
  </si>
  <si>
    <t>северо-восточная часть кадастрового квартала, участок 1</t>
  </si>
  <si>
    <t>36:24:7800013:48</t>
  </si>
  <si>
    <t>36-АВ 279192 от10.06.2009 г.</t>
  </si>
  <si>
    <t>земли специального назначения</t>
  </si>
  <si>
    <t>земельный участок (под дорогой)</t>
  </si>
  <si>
    <t>пгт Подгоренский, ул. Первомайская</t>
  </si>
  <si>
    <t>36:24:0000000:277</t>
  </si>
  <si>
    <t>36-АД 323670 от 04.12.2013 г.</t>
  </si>
  <si>
    <t>пгт Подгоренский, пос.Цемзавода,16 участок 1</t>
  </si>
  <si>
    <t>36:24:0100028:186</t>
  </si>
  <si>
    <t>36-АВ 466558 от 16.10.2009 г.</t>
  </si>
  <si>
    <t>Земельный участок</t>
  </si>
  <si>
    <t>пгт Подгоренский, ул. Ленина, 19в</t>
  </si>
  <si>
    <t>36:24:0100010:45</t>
  </si>
  <si>
    <t>36- АД №496392 от 22.04.2014</t>
  </si>
  <si>
    <t>пгт Подгоренский, ул. Вокзальная, 25-а</t>
  </si>
  <si>
    <t>36:24:0100026:191</t>
  </si>
  <si>
    <t>36- АГ №889018 от 14.02.2013</t>
  </si>
  <si>
    <t>пгт Подгоренский, пер. Привокзальный, 6</t>
  </si>
  <si>
    <t>36:24:0100025:35</t>
  </si>
  <si>
    <t>36- АД №073269 от 16.09.2013</t>
  </si>
  <si>
    <t>Земельный участок (Парк Победы)</t>
  </si>
  <si>
    <t>сл.Подгорное ул. Ленина,128в</t>
  </si>
  <si>
    <t>36:24:4000019:142</t>
  </si>
  <si>
    <t>№ 083072 от 10.12.2015</t>
  </si>
  <si>
    <t>пгт.Подгоренский ул.Строителей,5б</t>
  </si>
  <si>
    <t>36:24:0100017:1</t>
  </si>
  <si>
    <t>пгт.Подгоренский ул.Первомайская,60-б</t>
  </si>
  <si>
    <t>36:24:0100026:196</t>
  </si>
  <si>
    <t>№ 080667 от17.11.2015г.</t>
  </si>
  <si>
    <t>пгт.Подгоренский ул.Новопавловка,38а</t>
  </si>
  <si>
    <t>36:24:0100032:31</t>
  </si>
  <si>
    <t>№ 080836 от25.11.2015г.</t>
  </si>
  <si>
    <t xml:space="preserve">Земельный участок </t>
  </si>
  <si>
    <t>36:24:0100016:3</t>
  </si>
  <si>
    <t>13433 кв/м</t>
  </si>
  <si>
    <t xml:space="preserve">земельный участок </t>
  </si>
  <si>
    <t>пгт Подгоренский, ул.Строителей,11</t>
  </si>
  <si>
    <t>36:24:0100016:4</t>
  </si>
  <si>
    <t>20691 кв/м</t>
  </si>
  <si>
    <t>,</t>
  </si>
  <si>
    <t>пгт.Подгоренский ул.Первомайская,60-в (сквер)</t>
  </si>
  <si>
    <t>36:24:0100026:340</t>
  </si>
  <si>
    <t>№ 083210 от18.12.2015г.</t>
  </si>
  <si>
    <t>муниципальное образование Администрация Подгоренского городского поселения Подгоренского муниципального района Воронежской области</t>
  </si>
  <si>
    <t>пгт.Подгоренский пер.Привокзальный,1</t>
  </si>
  <si>
    <t>36:24:0100020:140</t>
  </si>
  <si>
    <t>3576 кв.м</t>
  </si>
  <si>
    <t>№ 026974 от29.04.2016г.</t>
  </si>
  <si>
    <t>пгт.Подгоренский пос.Цемзавод,18-б (под зданием)</t>
  </si>
  <si>
    <t>36:24:0100029:19</t>
  </si>
  <si>
    <t>1800 кв.м</t>
  </si>
  <si>
    <t>2 741 976,00</t>
  </si>
  <si>
    <t>№ 026975 от29.04.2016г.</t>
  </si>
  <si>
    <t>пгт.Подгоренский пос.Цемзавод,18а (поле)</t>
  </si>
  <si>
    <t>36:24:0100029:20</t>
  </si>
  <si>
    <t>16627 кв.м</t>
  </si>
  <si>
    <t>№ 026973 от29.04.2016г.</t>
  </si>
  <si>
    <t>пгт.Подгоренский пер.Пионерский,26а</t>
  </si>
  <si>
    <t>36:24:0100039:31</t>
  </si>
  <si>
    <t>1715 кв.м.</t>
  </si>
  <si>
    <t>пгт.Подгоренский ул.Ленина,21а</t>
  </si>
  <si>
    <t>36:24:0100010:40</t>
  </si>
  <si>
    <t>1156 кв.м</t>
  </si>
  <si>
    <t>пгт.Подгоренский ул.Строителей 5в</t>
  </si>
  <si>
    <t>36:24:0100018:29</t>
  </si>
  <si>
    <t>453кв.м.</t>
  </si>
  <si>
    <t>пгт.Подгоренский ул.Строителей 5а</t>
  </si>
  <si>
    <t>36:24:0100018:28</t>
  </si>
  <si>
    <t>4932 кв.м.</t>
  </si>
  <si>
    <t>пгт.Подгоренский ул.Вокзальная,113-д</t>
  </si>
  <si>
    <t>36:24:0100008:70</t>
  </si>
  <si>
    <t>1177 кв.м</t>
  </si>
  <si>
    <t>пгт Подгоренский, ул.Маяковского,1</t>
  </si>
  <si>
    <t>36:24:0100029:15</t>
  </si>
  <si>
    <t>36:24:0100029:15-36/025/2017-1</t>
  </si>
  <si>
    <t>для объектов жилой застройки</t>
  </si>
  <si>
    <t>западная часть кадастрового квартала пляж "Квадратный"</t>
  </si>
  <si>
    <t xml:space="preserve"> 36:24:8000007:252</t>
  </si>
  <si>
    <t>№36:24:8000007:252-6/025/2017-2 от 29.05.17</t>
  </si>
  <si>
    <t>для размещения места массового отдыха у водного объекта- пляж</t>
  </si>
  <si>
    <t>сл Подгорное ул Школьная 12 б (старое кладбище)</t>
  </si>
  <si>
    <t>36:24:0000000:2057</t>
  </si>
  <si>
    <t>№36:24:0000000:2057-36/025/2017-3 от 03.10.17</t>
  </si>
  <si>
    <t>действующее кладбище</t>
  </si>
  <si>
    <t>Дамба пруда</t>
  </si>
  <si>
    <t xml:space="preserve">пгт Подгоренский, ул. Строителей, уч.1 </t>
  </si>
  <si>
    <t>36:24:0100014:163</t>
  </si>
  <si>
    <t>36:24:0100014:163-36/025/2017-1 от 16.10.2017</t>
  </si>
  <si>
    <t>Гидротехническое сооружение</t>
  </si>
  <si>
    <t>юго-западная часть кадастрового квартала 36:24:7900012</t>
  </si>
  <si>
    <t>36:24:7900012:248</t>
  </si>
  <si>
    <t>36-АД 323521 от 26.11.2013 г.</t>
  </si>
  <si>
    <t>южная часть кадастрового квартала 36:24:7900012</t>
  </si>
  <si>
    <t>36:24:7900012:250</t>
  </si>
  <si>
    <t>36-АД 323519 от 26.11.2013 г.</t>
  </si>
  <si>
    <t>центральная часть кадастрового квартала 36:24:7900012</t>
  </si>
  <si>
    <t>36:24:7900012:251</t>
  </si>
  <si>
    <t>36-АД 323518 от 26.11.2013 г.</t>
  </si>
  <si>
    <t>36:24:7900012:252</t>
  </si>
  <si>
    <t>36-АД 323517 от 26.11.2013 г.</t>
  </si>
  <si>
    <t>восточная часть кадастрового квартала 36:24:7900012</t>
  </si>
  <si>
    <t>36:24:7900012:253</t>
  </si>
  <si>
    <t>36-АД 323516 от 26.11.2013 г.</t>
  </si>
  <si>
    <t>36:24:7900012:254</t>
  </si>
  <si>
    <t>36-АД 323515 от 26.11.2013 г.</t>
  </si>
  <si>
    <t>36:24:7900012:255</t>
  </si>
  <si>
    <t>36-АД 323514 от 26.11.2013 г.</t>
  </si>
  <si>
    <t>земельный участок (участок №1)</t>
  </si>
  <si>
    <t>36:24:7900012:273</t>
  </si>
  <si>
    <t>078052 от 06.05.16 г.</t>
  </si>
  <si>
    <t>земельный участок (участок №2)</t>
  </si>
  <si>
    <t>юго-западная часть кадастрового квартала 36:24:7900012 уч.№2</t>
  </si>
  <si>
    <t>36:24:7900012:271</t>
  </si>
  <si>
    <t>078050 от 06.05.16 г.</t>
  </si>
  <si>
    <t>земельный участок (участок №3)</t>
  </si>
  <si>
    <t>юго-западная часть кадастрового квартала 36:24:7900012 уч.№3</t>
  </si>
  <si>
    <t>36:24:7900012:270</t>
  </si>
  <si>
    <t>078049 от 06.05.16 г.</t>
  </si>
  <si>
    <t>земельный участок (участок №4)</t>
  </si>
  <si>
    <t>юго-западная часть кадастрового квартала 36:24:7900012 уч.№4</t>
  </si>
  <si>
    <t>36:24:7900012:272</t>
  </si>
  <si>
    <t>078051 от 06.05.16 г.</t>
  </si>
  <si>
    <t>36:24:7900012:257</t>
  </si>
  <si>
    <t>36-АД 323510 от 26.11.2013 г.</t>
  </si>
  <si>
    <t>северо-западная часть кадастрового квартала 36:24:8000007</t>
  </si>
  <si>
    <t>36:24:8000007:245</t>
  </si>
  <si>
    <t>36-АД 323511 от 26.11.2013 г.</t>
  </si>
  <si>
    <t>36:24:7900012:258</t>
  </si>
  <si>
    <t>36-АД 323512 от 26.11.2013 г.</t>
  </si>
  <si>
    <t>36:24:7900012:239</t>
  </si>
  <si>
    <t>36-АД 323513 от 26.11.2013 г.</t>
  </si>
  <si>
    <t>западная часть кадастрового квартала 36:24:7900012</t>
  </si>
  <si>
    <t>36:24:7900012:238</t>
  </si>
  <si>
    <t>36-АД 323486 от 26.11.2013 г.</t>
  </si>
  <si>
    <t>36:24:7900012:259</t>
  </si>
  <si>
    <t>36-АД 323522 от 26.11.2013 г.</t>
  </si>
  <si>
    <t>36:24:7900012:240</t>
  </si>
  <si>
    <t>36-АД 323523 от 26.11.2013 г.</t>
  </si>
  <si>
    <t>36:24:7900012:241</t>
  </si>
  <si>
    <t>36-АД 323524 от 26.11.2013 г.</t>
  </si>
  <si>
    <t>36:24:7900012:242</t>
  </si>
  <si>
    <t>36-АД 323525 от 26.11.2013 г.</t>
  </si>
  <si>
    <t>36:24:7900012:243</t>
  </si>
  <si>
    <t>36-АД 323526 от 26.11.2013 г.</t>
  </si>
  <si>
    <t>36:24:7900012:244</t>
  </si>
  <si>
    <t>36-АД 323505 от 26.11.2013 г.</t>
  </si>
  <si>
    <t>западная часть кадастрового квартала 36:24:7900014</t>
  </si>
  <si>
    <t>36:24:7900014:89</t>
  </si>
  <si>
    <t>36-АД 323506 от 26.11.2013 г.</t>
  </si>
  <si>
    <t>северо-западная часть кадастрового квартала 36:24:7900014</t>
  </si>
  <si>
    <t>36:24:7900014:90</t>
  </si>
  <si>
    <t>36-АД 323507 от 26.11.2013 г.</t>
  </si>
  <si>
    <t>северная часть кадастрового квартала 36:24:7900014</t>
  </si>
  <si>
    <t>36:24:7900014:91</t>
  </si>
  <si>
    <t>36-АД 323508 от 26.11.2013 г.</t>
  </si>
  <si>
    <t>36:24:7900014:92</t>
  </si>
  <si>
    <t>36-АД 323494 от 26.11.2013 г.</t>
  </si>
  <si>
    <t>36:24:7900014:93</t>
  </si>
  <si>
    <t>36-АД 323495 от 26.11.2013 г.</t>
  </si>
  <si>
    <t>36:24:7900014:94</t>
  </si>
  <si>
    <t>36-АД 323496 от 26.11.2013 г.</t>
  </si>
  <si>
    <t>36:24:7900014:95</t>
  </si>
  <si>
    <t>36-АД 323497 от 26.11.2013 г.</t>
  </si>
  <si>
    <t>36:24:7900012:245</t>
  </si>
  <si>
    <t>36-АД 323498 от 26.11.2013 г.</t>
  </si>
  <si>
    <t>юго-западная часть кадастрового квартала 36:24:7800007</t>
  </si>
  <si>
    <t>36:24:7800007:23</t>
  </si>
  <si>
    <t>36-АД 323499 от 26.11.2013 г.</t>
  </si>
  <si>
    <t>северная  часть кадастрового квартала 36:24:7800011</t>
  </si>
  <si>
    <t>36:24:7800011:55</t>
  </si>
  <si>
    <t>36-АД 323500 от 26.11.2013 г.</t>
  </si>
  <si>
    <t>36:24:7800011:56</t>
  </si>
  <si>
    <t>36-АД 323501 от 26.11.2013 г.</t>
  </si>
  <si>
    <t>центральная часть кадастрового квартала 36:24:7800011</t>
  </si>
  <si>
    <t>36:24:7800011:57</t>
  </si>
  <si>
    <t>36-АД 323503 от 26.11.2013 г.</t>
  </si>
  <si>
    <t>юго-восточная часть кадастрового квартала 36:24:7800006</t>
  </si>
  <si>
    <t>36:24:7800006:88</t>
  </si>
  <si>
    <t>36-АД 323504 от 26.11.2013 г.</t>
  </si>
  <si>
    <t>северо-западнаячасть кадастрового квартала 36:24:8000007</t>
  </si>
  <si>
    <t>36:24:8000007:244</t>
  </si>
  <si>
    <t>36-АД 323493 от 26.11.2013 г.</t>
  </si>
  <si>
    <t>северо-восточная часть кадастрового квартала 36:24:7800013</t>
  </si>
  <si>
    <t>36:24:7800013:126</t>
  </si>
  <si>
    <t>36-АД 323492 от 26.11.2013 г.</t>
  </si>
  <si>
    <t>36:24:7800013:127</t>
  </si>
  <si>
    <t>36-АД 323491 от 26.11.2013 г.</t>
  </si>
  <si>
    <t>36:24:7900014:96</t>
  </si>
  <si>
    <t>36-АД 323490 от 26.11.2013 г.</t>
  </si>
  <si>
    <t>36:24:7900012:246</t>
  </si>
  <si>
    <t>36-АД 323489 от 26.11.2013 г.</t>
  </si>
  <si>
    <t>36:24:7900012:247</t>
  </si>
  <si>
    <t>36-АД 323488 от 26.11.2013 г.</t>
  </si>
  <si>
    <t>юго-западная часть кадастрового квартала 36:24:7900013</t>
  </si>
  <si>
    <t>36:24:7900013:83</t>
  </si>
  <si>
    <t>36-АД 323487 от 26.11.2013 г.</t>
  </si>
  <si>
    <t>х.Луговой,СОТ "Радуга",уч.153</t>
  </si>
  <si>
    <t>36:24:7801017:58</t>
  </si>
  <si>
    <t>36:24:7801017:58-36/025/2017-1 от 10.02.2017</t>
  </si>
  <si>
    <t>земли сельскохозяйственного назначения,длч ведения огородничества</t>
  </si>
  <si>
    <t>х.Луговой,СОТ "Радуга",уч.99</t>
  </si>
  <si>
    <t>36:24:7801017:36</t>
  </si>
  <si>
    <t>36-36/025-36/025/010/2016-950/2 от 07.10.2016</t>
  </si>
  <si>
    <t>садово-огородническое товарищество "Садовод"</t>
  </si>
  <si>
    <t>36:24:7801017:209</t>
  </si>
  <si>
    <t>36-36/025-36/025/013/2016-2226/2 от 05.12.2016</t>
  </si>
  <si>
    <t xml:space="preserve"> 36:24:4000008:107</t>
  </si>
  <si>
    <t>св-во ГУЮ №026140 от 21.03.16</t>
  </si>
  <si>
    <t>земли населенных пунктов,разрешенное использование:для ведения личного подсобного хозяйства</t>
  </si>
  <si>
    <t>сл Подгорное, ул.Володарского, 7а</t>
  </si>
  <si>
    <t xml:space="preserve"> 36:24:4000008:97</t>
  </si>
  <si>
    <t>св-во ГУЮ №026346 от 04.04.16</t>
  </si>
  <si>
    <t>сл Подгорное, ул.Володарского, 9а</t>
  </si>
  <si>
    <t xml:space="preserve"> 36:24:4000008:103</t>
  </si>
  <si>
    <t>св-во ГУЮ №026351 от 04.04.16</t>
  </si>
  <si>
    <t>сл Подгорное, ул.Володарского, 11а</t>
  </si>
  <si>
    <t xml:space="preserve"> 36:24:4000008:95</t>
  </si>
  <si>
    <t>св-во ГУЮ №026832 от 21.04.16</t>
  </si>
  <si>
    <t>сл Подгорное, ул.Володарского, 13а</t>
  </si>
  <si>
    <t xml:space="preserve"> 36:24:4000008:99</t>
  </si>
  <si>
    <t>св-во ГУЮ №026155 от 22.03.16</t>
  </si>
  <si>
    <t>сл Подгорное, ул.Володарского, 15а</t>
  </si>
  <si>
    <t xml:space="preserve"> 36:24:4000008:112</t>
  </si>
  <si>
    <t>св-во ГУЮ №078060 от 10.05.16</t>
  </si>
  <si>
    <t>сл Подгорное, ул.Володарского, 17а</t>
  </si>
  <si>
    <t xml:space="preserve"> 36:24:4000008:114</t>
  </si>
  <si>
    <t>св-во ГУЮ №026212 от 25.03.16</t>
  </si>
  <si>
    <t>сл Подгорное, ул.Володарского, 19а</t>
  </si>
  <si>
    <t xml:space="preserve"> 36:24:4000008:110</t>
  </si>
  <si>
    <t>св-во ГУЮ №026161 от 23.03.16</t>
  </si>
  <si>
    <t>сл Подгорное, ул.Володарского, 21а</t>
  </si>
  <si>
    <t xml:space="preserve"> 36:24:4000008:105</t>
  </si>
  <si>
    <t>св-во ГУЮ №026213 от 25.03.16</t>
  </si>
  <si>
    <t>сл Подгорное, ул.Володарского, 23а</t>
  </si>
  <si>
    <t xml:space="preserve"> 36:24:4000008:101</t>
  </si>
  <si>
    <t>св-во ГУЮ №026401 от 06.04.16</t>
  </si>
  <si>
    <t>сл Подгорное, ул.Энгельса,70 б</t>
  </si>
  <si>
    <t xml:space="preserve"> 36:24:4000005:53</t>
  </si>
  <si>
    <t>№36:24:4000005:53-36/025/2017-1 от 17.03.17</t>
  </si>
  <si>
    <t>1а</t>
  </si>
  <si>
    <t>3а</t>
  </si>
  <si>
    <t>4а</t>
  </si>
  <si>
    <t>5а</t>
  </si>
  <si>
    <t>6а</t>
  </si>
  <si>
    <t>7а</t>
  </si>
  <si>
    <t>8а</t>
  </si>
  <si>
    <t>9а</t>
  </si>
  <si>
    <t>10а</t>
  </si>
  <si>
    <t>11а</t>
  </si>
  <si>
    <t>13а</t>
  </si>
  <si>
    <t>14а</t>
  </si>
  <si>
    <t>15а</t>
  </si>
  <si>
    <t>16а</t>
  </si>
  <si>
    <t>17а</t>
  </si>
  <si>
    <t>18а</t>
  </si>
  <si>
    <t>19а</t>
  </si>
  <si>
    <t>20а</t>
  </si>
  <si>
    <t>21а</t>
  </si>
  <si>
    <t>22а</t>
  </si>
  <si>
    <t>23а</t>
  </si>
  <si>
    <t>24а</t>
  </si>
  <si>
    <t>25а</t>
  </si>
  <si>
    <t>26а</t>
  </si>
  <si>
    <t>27а</t>
  </si>
  <si>
    <t>28а</t>
  </si>
  <si>
    <t>29а</t>
  </si>
  <si>
    <t>30а</t>
  </si>
  <si>
    <t>31а</t>
  </si>
  <si>
    <t>32а</t>
  </si>
  <si>
    <t>33а</t>
  </si>
  <si>
    <t>34а</t>
  </si>
  <si>
    <t>35а</t>
  </si>
  <si>
    <t>36а</t>
  </si>
  <si>
    <t>37а</t>
  </si>
  <si>
    <t>38а</t>
  </si>
  <si>
    <t>39а</t>
  </si>
  <si>
    <t>40а</t>
  </si>
  <si>
    <t>41а</t>
  </si>
  <si>
    <t>42а</t>
  </si>
  <si>
    <t>43а</t>
  </si>
  <si>
    <t>Земельные участки в аренде с 2013 г</t>
  </si>
  <si>
    <t xml:space="preserve">44а </t>
  </si>
  <si>
    <t xml:space="preserve">Ограждение контейнерной площадки сл.Подгорное ул Космическая,28      </t>
  </si>
  <si>
    <t>Ограничения (обременения) права</t>
  </si>
  <si>
    <t>Казна</t>
  </si>
  <si>
    <t xml:space="preserve">Безвозмездное пользование </t>
  </si>
  <si>
    <t>Оперативное управление</t>
  </si>
  <si>
    <t>Аренда</t>
  </si>
  <si>
    <t>Социальный найм</t>
  </si>
  <si>
    <t>Доверительное управление</t>
  </si>
  <si>
    <t>Казна/ Аренда</t>
  </si>
  <si>
    <t>Муниципальный контракт</t>
  </si>
  <si>
    <t>Безвозмездное пользование</t>
  </si>
  <si>
    <t>Бессрочное пользование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</si>
</sst>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3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2"/>
      <color indexed="10"/>
      <name val="Arial Cyr"/>
      <charset val="204"/>
    </font>
    <font>
      <sz val="12"/>
      <color theme="1" tint="0.499984740745262"/>
      <name val="Arial Cyr"/>
      <charset val="204"/>
    </font>
    <font>
      <b/>
      <sz val="12"/>
      <color rgb="FF343434"/>
      <name val="Arial"/>
      <family val="2"/>
      <charset val="204"/>
    </font>
    <font>
      <b/>
      <sz val="12"/>
      <color theme="1"/>
      <name val="Arial Cyr"/>
      <charset val="204"/>
    </font>
    <font>
      <sz val="12"/>
      <color theme="1"/>
      <name val="Arial Cyr"/>
      <charset val="204"/>
    </font>
    <font>
      <sz val="12"/>
      <color rgb="FFFF0000"/>
      <name val="Arial Cyr"/>
      <charset val="204"/>
    </font>
    <font>
      <b/>
      <sz val="16"/>
      <name val="Arial Cyr"/>
      <charset val="204"/>
    </font>
    <font>
      <sz val="14"/>
      <name val="Arial"/>
      <family val="2"/>
      <charset val="1"/>
    </font>
    <font>
      <sz val="12"/>
      <name val="Arial"/>
      <family val="2"/>
      <charset val="1"/>
    </font>
    <font>
      <b/>
      <i/>
      <sz val="14"/>
      <name val="Arial Cyr"/>
      <charset val="204"/>
    </font>
    <font>
      <sz val="14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343434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4" fillId="0" borderId="0"/>
  </cellStyleXfs>
  <cellXfs count="245">
    <xf numFmtId="0" fontId="0" fillId="0" borderId="0" xfId="0"/>
    <xf numFmtId="0" fontId="2" fillId="0" borderId="0" xfId="1" applyFont="1"/>
    <xf numFmtId="0" fontId="3" fillId="2" borderId="0" xfId="1" applyFont="1" applyFill="1"/>
    <xf numFmtId="0" fontId="2" fillId="3" borderId="0" xfId="1" applyFont="1" applyFill="1"/>
    <xf numFmtId="0" fontId="2" fillId="2" borderId="0" xfId="1" applyFont="1" applyFill="1" applyAlignment="1">
      <alignment wrapText="1"/>
    </xf>
    <xf numFmtId="0" fontId="3" fillId="2" borderId="0" xfId="1" applyFont="1" applyFill="1" applyAlignment="1">
      <alignment horizontal="right"/>
    </xf>
    <xf numFmtId="0" fontId="3" fillId="2" borderId="1" xfId="1" applyFont="1" applyFill="1" applyBorder="1"/>
    <xf numFmtId="0" fontId="2" fillId="0" borderId="2" xfId="1" applyFont="1" applyBorder="1" applyAlignment="1">
      <alignment vertical="center" wrapText="1"/>
    </xf>
    <xf numFmtId="0" fontId="2" fillId="2" borderId="3" xfId="1" applyFont="1" applyFill="1" applyBorder="1" applyAlignment="1">
      <alignment vertical="center" wrapText="1"/>
    </xf>
    <xf numFmtId="0" fontId="2" fillId="0" borderId="0" xfId="1" applyFont="1" applyAlignment="1">
      <alignment wrapText="1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2" fillId="3" borderId="7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left" vertical="center" wrapText="1"/>
    </xf>
    <xf numFmtId="0" fontId="2" fillId="3" borderId="7" xfId="1" applyFont="1" applyFill="1" applyBorder="1" applyAlignment="1">
      <alignment wrapText="1"/>
    </xf>
    <xf numFmtId="164" fontId="2" fillId="3" borderId="7" xfId="1" applyNumberFormat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left" vertical="center"/>
    </xf>
    <xf numFmtId="0" fontId="2" fillId="3" borderId="7" xfId="1" applyFont="1" applyFill="1" applyBorder="1"/>
    <xf numFmtId="0" fontId="2" fillId="4" borderId="0" xfId="1" applyFont="1" applyFill="1"/>
    <xf numFmtId="49" fontId="2" fillId="3" borderId="7" xfId="1" applyNumberFormat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164" fontId="2" fillId="3" borderId="7" xfId="1" applyNumberFormat="1" applyFont="1" applyFill="1" applyBorder="1" applyAlignment="1">
      <alignment horizontal="center" vertical="center"/>
    </xf>
    <xf numFmtId="0" fontId="2" fillId="5" borderId="0" xfId="1" applyFont="1" applyFill="1"/>
    <xf numFmtId="0" fontId="1" fillId="3" borderId="7" xfId="1" applyFill="1" applyBorder="1"/>
    <xf numFmtId="0" fontId="1" fillId="3" borderId="0" xfId="1" applyFill="1"/>
    <xf numFmtId="0" fontId="1" fillId="5" borderId="0" xfId="1" applyFill="1"/>
    <xf numFmtId="0" fontId="2" fillId="3" borderId="10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164" fontId="2" fillId="3" borderId="10" xfId="1" applyNumberFormat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8" fillId="3" borderId="0" xfId="1" applyFont="1" applyFill="1"/>
    <xf numFmtId="0" fontId="8" fillId="0" borderId="0" xfId="1" applyFont="1"/>
    <xf numFmtId="0" fontId="2" fillId="3" borderId="8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/>
    </xf>
    <xf numFmtId="0" fontId="8" fillId="2" borderId="0" xfId="1" applyFont="1" applyFill="1"/>
    <xf numFmtId="0" fontId="11" fillId="3" borderId="7" xfId="1" applyFont="1" applyFill="1" applyBorder="1" applyAlignment="1">
      <alignment horizontal="center" vertical="center"/>
    </xf>
    <xf numFmtId="164" fontId="12" fillId="3" borderId="7" xfId="1" applyNumberFormat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 wrapText="1"/>
    </xf>
    <xf numFmtId="164" fontId="7" fillId="3" borderId="7" xfId="1" applyNumberFormat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 wrapText="1"/>
    </xf>
    <xf numFmtId="0" fontId="13" fillId="3" borderId="7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14" fillId="3" borderId="7" xfId="1" applyFont="1" applyFill="1" applyBorder="1" applyAlignment="1">
      <alignment horizontal="center" vertical="center"/>
    </xf>
    <xf numFmtId="0" fontId="7" fillId="3" borderId="0" xfId="1" applyFont="1" applyFill="1"/>
    <xf numFmtId="0" fontId="7" fillId="0" borderId="0" xfId="1" applyFont="1"/>
    <xf numFmtId="0" fontId="3" fillId="3" borderId="7" xfId="1" applyFont="1" applyFill="1" applyBorder="1" applyAlignment="1">
      <alignment horizont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2" fillId="6" borderId="0" xfId="1" applyFont="1" applyFill="1"/>
    <xf numFmtId="0" fontId="2" fillId="4" borderId="7" xfId="1" applyFont="1" applyFill="1" applyBorder="1"/>
    <xf numFmtId="0" fontId="15" fillId="3" borderId="7" xfId="1" applyFont="1" applyFill="1" applyBorder="1" applyAlignment="1">
      <alignment horizontal="center" vertical="center" wrapText="1"/>
    </xf>
    <xf numFmtId="0" fontId="16" fillId="3" borderId="7" xfId="1" applyFont="1" applyFill="1" applyBorder="1" applyAlignment="1">
      <alignment horizontal="center" vertical="center"/>
    </xf>
    <xf numFmtId="0" fontId="2" fillId="3" borderId="0" xfId="1" applyFont="1" applyFill="1" applyAlignment="1">
      <alignment wrapText="1"/>
    </xf>
    <xf numFmtId="1" fontId="2" fillId="3" borderId="7" xfId="1" applyNumberFormat="1" applyFont="1" applyFill="1" applyBorder="1" applyAlignment="1">
      <alignment horizontal="center" vertical="center" wrapText="1"/>
    </xf>
    <xf numFmtId="2" fontId="2" fillId="3" borderId="7" xfId="1" applyNumberFormat="1" applyFont="1" applyFill="1" applyBorder="1" applyAlignment="1">
      <alignment horizontal="center" vertical="center"/>
    </xf>
    <xf numFmtId="0" fontId="17" fillId="3" borderId="7" xfId="1" applyFont="1" applyFill="1" applyBorder="1" applyAlignment="1">
      <alignment horizontal="center" vertical="center" wrapText="1"/>
    </xf>
    <xf numFmtId="1" fontId="2" fillId="3" borderId="7" xfId="1" applyNumberFormat="1" applyFont="1" applyFill="1" applyBorder="1" applyAlignment="1">
      <alignment horizontal="center" vertical="center"/>
    </xf>
    <xf numFmtId="14" fontId="2" fillId="3" borderId="7" xfId="1" applyNumberFormat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18" fillId="3" borderId="11" xfId="1" applyFont="1" applyFill="1" applyBorder="1" applyAlignment="1">
      <alignment horizontal="center" vertical="center" wrapText="1"/>
    </xf>
    <xf numFmtId="0" fontId="19" fillId="3" borderId="7" xfId="1" applyFont="1" applyFill="1" applyBorder="1" applyAlignment="1">
      <alignment horizontal="center" vertical="center" wrapText="1"/>
    </xf>
    <xf numFmtId="0" fontId="18" fillId="3" borderId="9" xfId="1" applyFont="1" applyFill="1" applyBorder="1" applyAlignment="1">
      <alignment horizontal="center" vertical="center" wrapText="1"/>
    </xf>
    <xf numFmtId="0" fontId="20" fillId="3" borderId="7" xfId="1" applyFont="1" applyFill="1" applyBorder="1" applyAlignment="1">
      <alignment horizontal="center" vertical="center" wrapText="1"/>
    </xf>
    <xf numFmtId="0" fontId="20" fillId="3" borderId="9" xfId="1" applyFont="1" applyFill="1" applyBorder="1" applyAlignment="1">
      <alignment horizontal="center" vertical="center" wrapText="1"/>
    </xf>
    <xf numFmtId="0" fontId="20" fillId="3" borderId="7" xfId="1" applyFont="1" applyFill="1" applyBorder="1" applyAlignment="1">
      <alignment horizontal="center" vertical="center"/>
    </xf>
    <xf numFmtId="0" fontId="2" fillId="0" borderId="7" xfId="1" applyFont="1" applyBorder="1"/>
    <xf numFmtId="0" fontId="2" fillId="3" borderId="0" xfId="1" applyFont="1" applyFill="1" applyAlignment="1">
      <alignment horizontal="left" vertical="center"/>
    </xf>
    <xf numFmtId="164" fontId="2" fillId="3" borderId="7" xfId="1" applyNumberFormat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2" fillId="3" borderId="14" xfId="1" applyFont="1" applyFill="1" applyBorder="1" applyAlignment="1">
      <alignment horizontal="left" vertical="center"/>
    </xf>
    <xf numFmtId="0" fontId="3" fillId="3" borderId="0" xfId="1" applyFont="1" applyFill="1" applyAlignment="1">
      <alignment horizontal="left" vertical="center"/>
    </xf>
    <xf numFmtId="0" fontId="2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0" xfId="1" applyFont="1" applyFill="1"/>
    <xf numFmtId="0" fontId="2" fillId="0" borderId="3" xfId="1" applyFont="1" applyBorder="1" applyAlignment="1">
      <alignment vertical="center" wrapText="1"/>
    </xf>
    <xf numFmtId="0" fontId="21" fillId="3" borderId="7" xfId="1" applyFont="1" applyFill="1" applyBorder="1" applyAlignment="1">
      <alignment horizontal="center"/>
    </xf>
    <xf numFmtId="0" fontId="11" fillId="3" borderId="7" xfId="1" applyFont="1" applyFill="1" applyBorder="1" applyAlignment="1">
      <alignment horizontal="center" vertical="center" wrapText="1"/>
    </xf>
    <xf numFmtId="0" fontId="22" fillId="3" borderId="7" xfId="1" applyFont="1" applyFill="1" applyBorder="1" applyAlignment="1">
      <alignment horizontal="center" vertical="center"/>
    </xf>
    <xf numFmtId="0" fontId="22" fillId="3" borderId="7" xfId="1" applyFont="1" applyFill="1" applyBorder="1" applyAlignment="1">
      <alignment horizontal="center" vertical="center" wrapText="1"/>
    </xf>
    <xf numFmtId="164" fontId="19" fillId="3" borderId="7" xfId="1" applyNumberFormat="1" applyFont="1" applyFill="1" applyBorder="1" applyAlignment="1">
      <alignment horizontal="center" vertical="center"/>
    </xf>
    <xf numFmtId="0" fontId="19" fillId="3" borderId="7" xfId="1" applyFont="1" applyFill="1" applyBorder="1" applyAlignment="1">
      <alignment horizontal="center" vertical="center"/>
    </xf>
    <xf numFmtId="0" fontId="1" fillId="0" borderId="0" xfId="1" applyAlignment="1">
      <alignment horizontal="center"/>
    </xf>
    <xf numFmtId="0" fontId="1" fillId="0" borderId="0" xfId="1"/>
    <xf numFmtId="0" fontId="2" fillId="0" borderId="7" xfId="1" applyFont="1" applyBorder="1" applyAlignment="1">
      <alignment horizontal="center" wrapText="1"/>
    </xf>
    <xf numFmtId="0" fontId="2" fillId="0" borderId="7" xfId="1" applyFont="1" applyBorder="1" applyAlignment="1">
      <alignment horizontal="left" vertical="center" wrapText="1"/>
    </xf>
    <xf numFmtId="0" fontId="1" fillId="0" borderId="7" xfId="1" applyBorder="1" applyAlignment="1">
      <alignment wrapText="1"/>
    </xf>
    <xf numFmtId="0" fontId="1" fillId="0" borderId="0" xfId="1" applyAlignment="1">
      <alignment wrapText="1"/>
    </xf>
    <xf numFmtId="0" fontId="2" fillId="0" borderId="7" xfId="1" applyFont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1" fillId="0" borderId="9" xfId="1" applyBorder="1" applyAlignment="1">
      <alignment horizontal="center"/>
    </xf>
    <xf numFmtId="2" fontId="7" fillId="3" borderId="8" xfId="1" applyNumberFormat="1" applyFont="1" applyFill="1" applyBorder="1" applyAlignment="1">
      <alignment horizontal="center"/>
    </xf>
    <xf numFmtId="0" fontId="1" fillId="2" borderId="7" xfId="1" applyFill="1" applyBorder="1" applyAlignment="1">
      <alignment wrapText="1"/>
    </xf>
    <xf numFmtId="0" fontId="2" fillId="0" borderId="7" xfId="1" applyFont="1" applyBorder="1" applyAlignment="1">
      <alignment horizontal="left"/>
    </xf>
    <xf numFmtId="0" fontId="1" fillId="0" borderId="7" xfId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5" xfId="1" applyFont="1" applyBorder="1" applyAlignment="1">
      <alignment horizontal="left"/>
    </xf>
    <xf numFmtId="2" fontId="2" fillId="0" borderId="5" xfId="1" applyNumberFormat="1" applyFont="1" applyBorder="1" applyAlignment="1">
      <alignment horizontal="center"/>
    </xf>
    <xf numFmtId="0" fontId="1" fillId="0" borderId="4" xfId="1" applyBorder="1" applyAlignment="1">
      <alignment horizontal="center"/>
    </xf>
    <xf numFmtId="2" fontId="2" fillId="3" borderId="12" xfId="1" applyNumberFormat="1" applyFont="1" applyFill="1" applyBorder="1" applyAlignment="1">
      <alignment horizontal="center"/>
    </xf>
    <xf numFmtId="0" fontId="2" fillId="3" borderId="10" xfId="1" applyFont="1" applyFill="1" applyBorder="1" applyAlignment="1">
      <alignment horizontal="center" wrapText="1"/>
    </xf>
    <xf numFmtId="2" fontId="2" fillId="3" borderId="5" xfId="1" applyNumberFormat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 wrapText="1"/>
    </xf>
    <xf numFmtId="0" fontId="2" fillId="3" borderId="7" xfId="1" applyFont="1" applyFill="1" applyBorder="1" applyAlignment="1">
      <alignment horizontal="center"/>
    </xf>
    <xf numFmtId="2" fontId="2" fillId="3" borderId="17" xfId="1" applyNumberFormat="1" applyFont="1" applyFill="1" applyBorder="1" applyAlignment="1">
      <alignment horizontal="center"/>
    </xf>
    <xf numFmtId="0" fontId="2" fillId="3" borderId="16" xfId="1" applyFont="1" applyFill="1" applyBorder="1" applyAlignment="1">
      <alignment horizontal="center" wrapText="1"/>
    </xf>
    <xf numFmtId="0" fontId="1" fillId="3" borderId="7" xfId="1" applyFill="1" applyBorder="1" applyAlignment="1">
      <alignment horizontal="center"/>
    </xf>
    <xf numFmtId="0" fontId="2" fillId="3" borderId="8" xfId="1" applyFont="1" applyFill="1" applyBorder="1" applyAlignment="1">
      <alignment horizontal="left"/>
    </xf>
    <xf numFmtId="2" fontId="2" fillId="3" borderId="8" xfId="1" applyNumberFormat="1" applyFont="1" applyFill="1" applyBorder="1" applyAlignment="1">
      <alignment horizontal="center"/>
    </xf>
    <xf numFmtId="0" fontId="2" fillId="3" borderId="7" xfId="1" applyFont="1" applyFill="1" applyBorder="1" applyAlignment="1">
      <alignment horizontal="left" wrapText="1"/>
    </xf>
    <xf numFmtId="0" fontId="2" fillId="3" borderId="7" xfId="1" applyFont="1" applyFill="1" applyBorder="1" applyAlignment="1">
      <alignment horizontal="center" wrapText="1"/>
    </xf>
    <xf numFmtId="0" fontId="2" fillId="0" borderId="7" xfId="1" applyFont="1" applyBorder="1" applyAlignment="1">
      <alignment horizontal="left" wrapText="1"/>
    </xf>
    <xf numFmtId="2" fontId="2" fillId="3" borderId="10" xfId="1" applyNumberFormat="1" applyFont="1" applyFill="1" applyBorder="1" applyAlignment="1">
      <alignment horizontal="center" wrapText="1"/>
    </xf>
    <xf numFmtId="2" fontId="2" fillId="3" borderId="4" xfId="1" applyNumberFormat="1" applyFont="1" applyFill="1" applyBorder="1" applyAlignment="1">
      <alignment horizontal="center"/>
    </xf>
    <xf numFmtId="0" fontId="1" fillId="3" borderId="7" xfId="1" applyFill="1" applyBorder="1" applyAlignment="1">
      <alignment horizontal="center" wrapText="1"/>
    </xf>
    <xf numFmtId="2" fontId="2" fillId="3" borderId="7" xfId="1" applyNumberFormat="1" applyFont="1" applyFill="1" applyBorder="1" applyAlignment="1">
      <alignment horizontal="center" wrapText="1"/>
    </xf>
    <xf numFmtId="0" fontId="1" fillId="3" borderId="7" xfId="1" applyFill="1" applyBorder="1" applyAlignment="1">
      <alignment wrapText="1"/>
    </xf>
    <xf numFmtId="0" fontId="1" fillId="2" borderId="0" xfId="1" applyFill="1" applyAlignment="1">
      <alignment wrapText="1"/>
    </xf>
    <xf numFmtId="0" fontId="2" fillId="3" borderId="7" xfId="1" applyFont="1" applyFill="1" applyBorder="1" applyAlignment="1">
      <alignment horizontal="left"/>
    </xf>
    <xf numFmtId="2" fontId="2" fillId="3" borderId="7" xfId="1" applyNumberFormat="1" applyFont="1" applyFill="1" applyBorder="1" applyAlignment="1">
      <alignment horizontal="center"/>
    </xf>
    <xf numFmtId="0" fontId="1" fillId="2" borderId="0" xfId="1" applyFill="1"/>
    <xf numFmtId="0" fontId="2" fillId="3" borderId="10" xfId="1" applyFont="1" applyFill="1" applyBorder="1" applyAlignment="1">
      <alignment horizontal="center"/>
    </xf>
    <xf numFmtId="2" fontId="2" fillId="3" borderId="4" xfId="1" applyNumberFormat="1" applyFont="1" applyFill="1" applyBorder="1" applyAlignment="1">
      <alignment horizontal="center" wrapText="1"/>
    </xf>
    <xf numFmtId="2" fontId="2" fillId="3" borderId="16" xfId="1" applyNumberFormat="1" applyFont="1" applyFill="1" applyBorder="1" applyAlignment="1">
      <alignment horizontal="center" wrapText="1"/>
    </xf>
    <xf numFmtId="0" fontId="2" fillId="3" borderId="8" xfId="1" applyFont="1" applyFill="1" applyBorder="1" applyAlignment="1">
      <alignment horizontal="left" wrapText="1"/>
    </xf>
    <xf numFmtId="2" fontId="2" fillId="3" borderId="8" xfId="1" applyNumberFormat="1" applyFont="1" applyFill="1" applyBorder="1" applyAlignment="1">
      <alignment horizontal="center" wrapText="1"/>
    </xf>
    <xf numFmtId="0" fontId="1" fillId="3" borderId="4" xfId="1" applyFill="1" applyBorder="1" applyAlignment="1">
      <alignment horizontal="center"/>
    </xf>
    <xf numFmtId="0" fontId="1" fillId="3" borderId="4" xfId="1" applyFill="1" applyBorder="1" applyAlignment="1">
      <alignment horizontal="center" wrapText="1"/>
    </xf>
    <xf numFmtId="0" fontId="2" fillId="3" borderId="4" xfId="1" applyFont="1" applyFill="1" applyBorder="1" applyAlignment="1">
      <alignment horizontal="left" wrapText="1"/>
    </xf>
    <xf numFmtId="0" fontId="2" fillId="3" borderId="5" xfId="1" applyFont="1" applyFill="1" applyBorder="1" applyAlignment="1">
      <alignment horizontal="left" wrapText="1"/>
    </xf>
    <xf numFmtId="2" fontId="2" fillId="3" borderId="5" xfId="1" applyNumberFormat="1" applyFont="1" applyFill="1" applyBorder="1" applyAlignment="1">
      <alignment horizontal="center" wrapText="1"/>
    </xf>
    <xf numFmtId="0" fontId="2" fillId="3" borderId="4" xfId="1" applyFont="1" applyFill="1" applyBorder="1"/>
    <xf numFmtId="0" fontId="1" fillId="0" borderId="7" xfId="1" applyBorder="1"/>
    <xf numFmtId="0" fontId="2" fillId="3" borderId="7" xfId="1" applyFont="1" applyFill="1" applyBorder="1" applyAlignment="1">
      <alignment horizontal="right"/>
    </xf>
    <xf numFmtId="4" fontId="25" fillId="0" borderId="7" xfId="2" applyNumberFormat="1" applyFont="1" applyBorder="1" applyAlignment="1">
      <alignment horizontal="center" vertical="center"/>
    </xf>
    <xf numFmtId="2" fontId="2" fillId="0" borderId="7" xfId="1" applyNumberFormat="1" applyFont="1" applyBorder="1" applyAlignment="1">
      <alignment horizontal="center"/>
    </xf>
    <xf numFmtId="0" fontId="2" fillId="0" borderId="0" xfId="1" applyFont="1" applyAlignment="1">
      <alignment horizontal="left"/>
    </xf>
    <xf numFmtId="0" fontId="1" fillId="3" borderId="10" xfId="1" applyFill="1" applyBorder="1" applyAlignment="1">
      <alignment horizontal="center"/>
    </xf>
    <xf numFmtId="0" fontId="1" fillId="3" borderId="10" xfId="1" applyFill="1" applyBorder="1" applyAlignment="1">
      <alignment horizontal="center" wrapText="1"/>
    </xf>
    <xf numFmtId="0" fontId="2" fillId="3" borderId="10" xfId="1" applyFont="1" applyFill="1" applyBorder="1" applyAlignment="1">
      <alignment wrapText="1"/>
    </xf>
    <xf numFmtId="0" fontId="4" fillId="0" borderId="0" xfId="1" applyFont="1" applyAlignment="1">
      <alignment horizontal="center" wrapText="1"/>
    </xf>
    <xf numFmtId="0" fontId="1" fillId="3" borderId="0" xfId="1" applyFill="1" applyAlignment="1">
      <alignment wrapText="1"/>
    </xf>
    <xf numFmtId="0" fontId="1" fillId="3" borderId="2" xfId="1" applyFill="1" applyBorder="1" applyAlignment="1">
      <alignment vertical="center" wrapText="1"/>
    </xf>
    <xf numFmtId="0" fontId="1" fillId="3" borderId="3" xfId="1" applyFill="1" applyBorder="1" applyAlignment="1">
      <alignment vertical="center" wrapText="1"/>
    </xf>
    <xf numFmtId="0" fontId="1" fillId="3" borderId="18" xfId="1" applyFill="1" applyBorder="1" applyAlignment="1">
      <alignment vertical="center" wrapText="1"/>
    </xf>
    <xf numFmtId="0" fontId="1" fillId="3" borderId="0" xfId="1" applyFill="1" applyAlignment="1">
      <alignment horizontal="center"/>
    </xf>
    <xf numFmtId="0" fontId="1" fillId="7" borderId="0" xfId="1" applyFill="1"/>
    <xf numFmtId="0" fontId="1" fillId="3" borderId="10" xfId="1" applyFill="1" applyBorder="1"/>
    <xf numFmtId="0" fontId="1" fillId="3" borderId="10" xfId="1" applyFill="1" applyBorder="1" applyAlignment="1">
      <alignment wrapText="1"/>
    </xf>
    <xf numFmtId="0" fontId="1" fillId="8" borderId="0" xfId="1" applyFill="1"/>
    <xf numFmtId="0" fontId="1" fillId="3" borderId="7" xfId="1" applyFill="1" applyBorder="1" applyAlignment="1">
      <alignment horizontal="left" wrapText="1"/>
    </xf>
    <xf numFmtId="0" fontId="1" fillId="2" borderId="0" xfId="1" applyFill="1" applyAlignment="1">
      <alignment horizontal="center"/>
    </xf>
    <xf numFmtId="0" fontId="2" fillId="3" borderId="7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0" fillId="3" borderId="7" xfId="0" applyFill="1" applyBorder="1"/>
    <xf numFmtId="0" fontId="1" fillId="3" borderId="7" xfId="0" applyFont="1" applyFill="1" applyBorder="1"/>
    <xf numFmtId="0" fontId="0" fillId="3" borderId="7" xfId="0" applyFill="1" applyBorder="1" applyAlignment="1">
      <alignment wrapText="1"/>
    </xf>
    <xf numFmtId="0" fontId="1" fillId="3" borderId="16" xfId="1" applyFill="1" applyBorder="1"/>
    <xf numFmtId="4" fontId="2" fillId="3" borderId="7" xfId="1" applyNumberFormat="1" applyFont="1" applyFill="1" applyBorder="1" applyAlignment="1">
      <alignment horizontal="center"/>
    </xf>
    <xf numFmtId="1" fontId="2" fillId="3" borderId="7" xfId="1" applyNumberFormat="1" applyFont="1" applyFill="1" applyBorder="1" applyAlignment="1">
      <alignment horizontal="right" wrapText="1"/>
    </xf>
    <xf numFmtId="164" fontId="2" fillId="3" borderId="7" xfId="1" applyNumberFormat="1" applyFont="1" applyFill="1" applyBorder="1" applyAlignment="1">
      <alignment horizontal="right" wrapText="1"/>
    </xf>
    <xf numFmtId="0" fontId="1" fillId="3" borderId="7" xfId="0" applyFont="1" applyFill="1" applyBorder="1" applyAlignment="1">
      <alignment horizontal="left"/>
    </xf>
    <xf numFmtId="0" fontId="0" fillId="3" borderId="7" xfId="0" applyFill="1" applyBorder="1" applyAlignment="1">
      <alignment horizontal="center" wrapText="1"/>
    </xf>
    <xf numFmtId="0" fontId="1" fillId="3" borderId="7" xfId="1" applyFont="1" applyFill="1" applyBorder="1" applyAlignment="1">
      <alignment wrapText="1"/>
    </xf>
    <xf numFmtId="0" fontId="1" fillId="3" borderId="10" xfId="1" applyFill="1" applyBorder="1" applyAlignment="1">
      <alignment horizontal="center" wrapText="1"/>
    </xf>
    <xf numFmtId="0" fontId="2" fillId="2" borderId="5" xfId="1" applyFont="1" applyFill="1" applyBorder="1" applyAlignment="1">
      <alignment horizontal="center"/>
    </xf>
    <xf numFmtId="0" fontId="6" fillId="3" borderId="7" xfId="1" applyFont="1" applyFill="1" applyBorder="1" applyAlignment="1">
      <alignment horizontal="center" vertical="center" wrapText="1"/>
    </xf>
    <xf numFmtId="0" fontId="1" fillId="3" borderId="19" xfId="1" applyFill="1" applyBorder="1" applyAlignment="1">
      <alignment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wrapText="1"/>
    </xf>
    <xf numFmtId="0" fontId="2" fillId="0" borderId="3" xfId="1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2" fillId="2" borderId="0" xfId="1" applyFont="1" applyFill="1" applyAlignment="1">
      <alignment horizontal="center" wrapText="1"/>
    </xf>
    <xf numFmtId="0" fontId="7" fillId="3" borderId="9" xfId="1" applyFont="1" applyFill="1" applyBorder="1" applyAlignment="1">
      <alignment horizontal="left" vertical="center"/>
    </xf>
    <xf numFmtId="0" fontId="2" fillId="3" borderId="11" xfId="1" applyFont="1" applyFill="1" applyBorder="1" applyAlignment="1">
      <alignment horizontal="left" vertical="center"/>
    </xf>
    <xf numFmtId="0" fontId="2" fillId="3" borderId="8" xfId="1" applyFont="1" applyFill="1" applyBorder="1" applyAlignment="1">
      <alignment horizontal="left" vertical="center"/>
    </xf>
    <xf numFmtId="0" fontId="2" fillId="3" borderId="0" xfId="1" applyFont="1" applyFill="1" applyAlignment="1">
      <alignment horizontal="left" vertical="center"/>
    </xf>
    <xf numFmtId="0" fontId="2" fillId="3" borderId="0" xfId="1" applyFont="1" applyFill="1" applyAlignment="1">
      <alignment horizontal="center" vertical="center"/>
    </xf>
    <xf numFmtId="0" fontId="2" fillId="3" borderId="0" xfId="1" applyFont="1" applyFill="1" applyAlignment="1">
      <alignment horizontal="left"/>
    </xf>
    <xf numFmtId="0" fontId="5" fillId="2" borderId="0" xfId="1" applyFont="1" applyFill="1" applyAlignment="1">
      <alignment horizontal="center" wrapText="1"/>
    </xf>
    <xf numFmtId="0" fontId="26" fillId="3" borderId="9" xfId="1" applyFont="1" applyFill="1" applyBorder="1" applyAlignment="1">
      <alignment horizontal="left"/>
    </xf>
    <xf numFmtId="0" fontId="26" fillId="3" borderId="11" xfId="1" applyFont="1" applyFill="1" applyBorder="1" applyAlignment="1">
      <alignment horizontal="left"/>
    </xf>
    <xf numFmtId="0" fontId="26" fillId="3" borderId="8" xfId="1" applyFont="1" applyFill="1" applyBorder="1" applyAlignment="1">
      <alignment horizontal="left"/>
    </xf>
    <xf numFmtId="0" fontId="2" fillId="0" borderId="0" xfId="1" applyFont="1" applyAlignment="1">
      <alignment horizontal="left"/>
    </xf>
    <xf numFmtId="0" fontId="2" fillId="3" borderId="10" xfId="1" applyFont="1" applyFill="1" applyBorder="1" applyAlignment="1">
      <alignment horizontal="center" wrapText="1"/>
    </xf>
    <xf numFmtId="0" fontId="2" fillId="3" borderId="4" xfId="1" applyFont="1" applyFill="1" applyBorder="1" applyAlignment="1">
      <alignment horizontal="center" wrapText="1"/>
    </xf>
    <xf numFmtId="0" fontId="2" fillId="3" borderId="10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1" fillId="3" borderId="10" xfId="1" applyFill="1" applyBorder="1" applyAlignment="1">
      <alignment horizontal="center"/>
    </xf>
    <xf numFmtId="0" fontId="1" fillId="3" borderId="4" xfId="1" applyFill="1" applyBorder="1" applyAlignment="1">
      <alignment horizontal="center"/>
    </xf>
    <xf numFmtId="0" fontId="2" fillId="3" borderId="10" xfId="1" applyFont="1" applyFill="1" applyBorder="1" applyAlignment="1">
      <alignment horizontal="left" wrapText="1"/>
    </xf>
    <xf numFmtId="0" fontId="2" fillId="3" borderId="4" xfId="1" applyFont="1" applyFill="1" applyBorder="1" applyAlignment="1">
      <alignment horizontal="left" wrapText="1"/>
    </xf>
    <xf numFmtId="0" fontId="1" fillId="3" borderId="10" xfId="1" applyFill="1" applyBorder="1" applyAlignment="1">
      <alignment horizontal="center" wrapText="1"/>
    </xf>
    <xf numFmtId="0" fontId="1" fillId="3" borderId="4" xfId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3" borderId="16" xfId="1" applyFill="1" applyBorder="1" applyAlignment="1">
      <alignment horizontal="center"/>
    </xf>
    <xf numFmtId="0" fontId="2" fillId="3" borderId="16" xfId="1" applyFont="1" applyFill="1" applyBorder="1" applyAlignment="1">
      <alignment horizontal="left" wrapText="1"/>
    </xf>
    <xf numFmtId="0" fontId="1" fillId="3" borderId="16" xfId="1" applyFill="1" applyBorder="1" applyAlignment="1">
      <alignment horizontal="center" wrapText="1"/>
    </xf>
    <xf numFmtId="0" fontId="2" fillId="3" borderId="16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1" fillId="3" borderId="7" xfId="1" applyFill="1" applyBorder="1" applyAlignment="1">
      <alignment horizontal="center"/>
    </xf>
    <xf numFmtId="0" fontId="1" fillId="3" borderId="4" xfId="1" applyFill="1" applyBorder="1" applyAlignment="1">
      <alignment horizontal="left" wrapText="1"/>
    </xf>
    <xf numFmtId="2" fontId="2" fillId="3" borderId="10" xfId="1" applyNumberFormat="1" applyFont="1" applyFill="1" applyBorder="1" applyAlignment="1">
      <alignment horizontal="center" wrapText="1"/>
    </xf>
    <xf numFmtId="0" fontId="2" fillId="3" borderId="16" xfId="1" applyFont="1" applyFill="1" applyBorder="1" applyAlignment="1">
      <alignment horizontal="center" wrapText="1"/>
    </xf>
    <xf numFmtId="0" fontId="2" fillId="3" borderId="4" xfId="1" applyFont="1" applyFill="1" applyBorder="1" applyAlignment="1">
      <alignment wrapText="1"/>
    </xf>
    <xf numFmtId="0" fontId="1" fillId="3" borderId="4" xfId="1" applyFill="1" applyBorder="1" applyAlignment="1">
      <alignment wrapText="1"/>
    </xf>
    <xf numFmtId="0" fontId="1" fillId="3" borderId="10" xfId="1" applyFont="1" applyFill="1" applyBorder="1" applyAlignment="1">
      <alignment horizontal="center" wrapText="1"/>
    </xf>
    <xf numFmtId="0" fontId="1" fillId="3" borderId="4" xfId="1" applyFont="1" applyFill="1" applyBorder="1" applyAlignment="1">
      <alignment horizontal="center" wrapText="1"/>
    </xf>
    <xf numFmtId="0" fontId="1" fillId="3" borderId="10" xfId="1" applyFill="1" applyBorder="1" applyAlignment="1">
      <alignment wrapText="1"/>
    </xf>
    <xf numFmtId="0" fontId="1" fillId="3" borderId="4" xfId="1" applyFill="1" applyBorder="1" applyAlignment="1">
      <alignment horizontal="left"/>
    </xf>
    <xf numFmtId="165" fontId="2" fillId="3" borderId="10" xfId="1" applyNumberFormat="1" applyFont="1" applyFill="1" applyBorder="1" applyAlignment="1">
      <alignment horizontal="center"/>
    </xf>
    <xf numFmtId="165" fontId="2" fillId="3" borderId="16" xfId="1" applyNumberFormat="1" applyFont="1" applyFill="1" applyBorder="1" applyAlignment="1">
      <alignment horizontal="center"/>
    </xf>
    <xf numFmtId="165" fontId="2" fillId="3" borderId="4" xfId="1" applyNumberFormat="1" applyFont="1" applyFill="1" applyBorder="1" applyAlignment="1">
      <alignment horizontal="center"/>
    </xf>
    <xf numFmtId="0" fontId="2" fillId="3" borderId="12" xfId="1" applyFont="1" applyFill="1" applyBorder="1" applyAlignment="1">
      <alignment horizontal="left"/>
    </xf>
    <xf numFmtId="0" fontId="2" fillId="3" borderId="5" xfId="1" applyFont="1" applyFill="1" applyBorder="1" applyAlignment="1">
      <alignment horizontal="left"/>
    </xf>
    <xf numFmtId="0" fontId="2" fillId="3" borderId="17" xfId="1" applyFont="1" applyFill="1" applyBorder="1" applyAlignment="1">
      <alignment horizontal="left"/>
    </xf>
    <xf numFmtId="0" fontId="2" fillId="3" borderId="10" xfId="1" applyFont="1" applyFill="1" applyBorder="1" applyAlignment="1">
      <alignment horizontal="left"/>
    </xf>
    <xf numFmtId="2" fontId="2" fillId="3" borderId="10" xfId="1" applyNumberFormat="1" applyFont="1" applyFill="1" applyBorder="1" applyAlignment="1">
      <alignment horizontal="center"/>
    </xf>
    <xf numFmtId="0" fontId="2" fillId="0" borderId="7" xfId="1" applyFont="1" applyBorder="1" applyAlignment="1">
      <alignment horizontal="center" wrapText="1"/>
    </xf>
    <xf numFmtId="0" fontId="1" fillId="0" borderId="7" xfId="1" applyBorder="1" applyAlignment="1">
      <alignment wrapText="1"/>
    </xf>
    <xf numFmtId="0" fontId="2" fillId="2" borderId="7" xfId="1" applyFont="1" applyFill="1" applyBorder="1" applyAlignment="1">
      <alignment horizontal="center" wrapText="1"/>
    </xf>
    <xf numFmtId="0" fontId="1" fillId="0" borderId="7" xfId="1" applyBorder="1" applyAlignment="1">
      <alignment horizontal="center" wrapText="1"/>
    </xf>
    <xf numFmtId="0" fontId="7" fillId="3" borderId="9" xfId="1" applyFont="1" applyFill="1" applyBorder="1" applyAlignment="1">
      <alignment horizontal="center"/>
    </xf>
    <xf numFmtId="0" fontId="7" fillId="3" borderId="8" xfId="1" applyFont="1" applyFill="1" applyBorder="1" applyAlignment="1">
      <alignment horizontal="center"/>
    </xf>
    <xf numFmtId="0" fontId="4" fillId="0" borderId="15" xfId="1" applyFont="1" applyBorder="1" applyAlignment="1">
      <alignment horizontal="center" wrapText="1"/>
    </xf>
    <xf numFmtId="0" fontId="4" fillId="0" borderId="13" xfId="1" applyFont="1" applyBorder="1" applyAlignment="1">
      <alignment horizontal="center" wrapText="1"/>
    </xf>
    <xf numFmtId="0" fontId="1" fillId="0" borderId="7" xfId="1" applyBorder="1" applyAlignment="1">
      <alignment horizontal="center"/>
    </xf>
    <xf numFmtId="0" fontId="2" fillId="0" borderId="10" xfId="1" applyFont="1" applyBorder="1" applyAlignment="1">
      <alignment horizontal="center" wrapText="1"/>
    </xf>
    <xf numFmtId="0" fontId="1" fillId="0" borderId="4" xfId="1" applyBorder="1" applyAlignment="1">
      <alignment wrapText="1"/>
    </xf>
    <xf numFmtId="0" fontId="2" fillId="0" borderId="9" xfId="1" applyFont="1" applyBorder="1" applyAlignment="1">
      <alignment horizontal="center" wrapText="1"/>
    </xf>
    <xf numFmtId="0" fontId="1" fillId="0" borderId="11" xfId="1" applyBorder="1" applyAlignment="1">
      <alignment horizontal="center" wrapText="1"/>
    </xf>
    <xf numFmtId="0" fontId="1" fillId="0" borderId="8" xfId="1" applyBorder="1" applyAlignment="1">
      <alignment horizontal="center" wrapText="1"/>
    </xf>
    <xf numFmtId="0" fontId="25" fillId="3" borderId="7" xfId="1" applyFont="1" applyFill="1" applyBorder="1" applyAlignment="1">
      <alignment horizontal="center" vertical="center" wrapText="1"/>
    </xf>
    <xf numFmtId="164" fontId="25" fillId="3" borderId="7" xfId="1" applyNumberFormat="1" applyFont="1" applyFill="1" applyBorder="1" applyAlignment="1">
      <alignment horizontal="center" vertical="center"/>
    </xf>
    <xf numFmtId="1" fontId="25" fillId="3" borderId="7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 xr:uid="{4B45B170-C2B1-4399-B20D-BDA39AC4344F}"/>
    <cellStyle name="Обычный 2 2" xfId="2" xr:uid="{8E126E56-906E-440B-9B0E-CD07B5B742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BAD2A-5F11-4E45-B568-829FFD0F002E}">
  <sheetPr>
    <tabColor theme="0"/>
  </sheetPr>
  <dimension ref="A2:HY1252"/>
  <sheetViews>
    <sheetView tabSelected="1" zoomScale="60" zoomScaleNormal="60" zoomScaleSheetLayoutView="85" workbookViewId="0">
      <pane xSplit="3" ySplit="7" topLeftCell="D8" activePane="bottomRight" state="frozen"/>
      <selection pane="topRight" activeCell="E1" sqref="E1"/>
      <selection pane="bottomLeft" activeCell="A8" sqref="A8"/>
      <selection pane="bottomRight" activeCell="B286" sqref="B286:B288"/>
    </sheetView>
  </sheetViews>
  <sheetFormatPr defaultRowHeight="18" x14ac:dyDescent="0.25"/>
  <cols>
    <col min="1" max="1" width="9.42578125" style="1" customWidth="1"/>
    <col min="2" max="2" width="38.28515625" style="2" customWidth="1"/>
    <col min="3" max="3" width="34.85546875" style="2" customWidth="1"/>
    <col min="4" max="4" width="31.140625" style="2" customWidth="1"/>
    <col min="5" max="5" width="22.28515625" style="2" customWidth="1"/>
    <col min="6" max="6" width="23.5703125" style="2" customWidth="1"/>
    <col min="7" max="7" width="28.7109375" style="2" customWidth="1"/>
    <col min="8" max="8" width="25.42578125" style="2" customWidth="1"/>
    <col min="9" max="9" width="23" style="1" customWidth="1"/>
    <col min="10" max="244" width="9.140625" style="1"/>
    <col min="245" max="245" width="9.42578125" style="1" customWidth="1"/>
    <col min="246" max="246" width="38.28515625" style="1" customWidth="1"/>
    <col min="247" max="247" width="34.85546875" style="1" customWidth="1"/>
    <col min="248" max="248" width="31.140625" style="1" customWidth="1"/>
    <col min="249" max="249" width="22.28515625" style="1" customWidth="1"/>
    <col min="250" max="250" width="23.5703125" style="1" customWidth="1"/>
    <col min="251" max="251" width="22.28515625" style="1" customWidth="1"/>
    <col min="252" max="252" width="28.7109375" style="1" customWidth="1"/>
    <col min="253" max="253" width="22" style="1" customWidth="1"/>
    <col min="254" max="254" width="22.85546875" style="1" customWidth="1"/>
    <col min="255" max="255" width="23.5703125" style="1" customWidth="1"/>
    <col min="256" max="256" width="24.85546875" style="1" customWidth="1"/>
    <col min="257" max="257" width="23.5703125" style="1" customWidth="1"/>
    <col min="258" max="258" width="21.7109375" style="1" customWidth="1"/>
    <col min="259" max="259" width="29.7109375" style="1" customWidth="1"/>
    <col min="260" max="260" width="18.5703125" style="1" customWidth="1"/>
    <col min="261" max="261" width="21.140625" style="1" customWidth="1"/>
    <col min="262" max="262" width="19.7109375" style="1" customWidth="1"/>
    <col min="263" max="263" width="17.28515625" style="1" customWidth="1"/>
    <col min="264" max="264" width="14.85546875" style="1" customWidth="1"/>
    <col min="265" max="500" width="9.140625" style="1"/>
    <col min="501" max="501" width="9.42578125" style="1" customWidth="1"/>
    <col min="502" max="502" width="38.28515625" style="1" customWidth="1"/>
    <col min="503" max="503" width="34.85546875" style="1" customWidth="1"/>
    <col min="504" max="504" width="31.140625" style="1" customWidth="1"/>
    <col min="505" max="505" width="22.28515625" style="1" customWidth="1"/>
    <col min="506" max="506" width="23.5703125" style="1" customWidth="1"/>
    <col min="507" max="507" width="22.28515625" style="1" customWidth="1"/>
    <col min="508" max="508" width="28.7109375" style="1" customWidth="1"/>
    <col min="509" max="509" width="22" style="1" customWidth="1"/>
    <col min="510" max="510" width="22.85546875" style="1" customWidth="1"/>
    <col min="511" max="511" width="23.5703125" style="1" customWidth="1"/>
    <col min="512" max="512" width="24.85546875" style="1" customWidth="1"/>
    <col min="513" max="513" width="23.5703125" style="1" customWidth="1"/>
    <col min="514" max="514" width="21.7109375" style="1" customWidth="1"/>
    <col min="515" max="515" width="29.7109375" style="1" customWidth="1"/>
    <col min="516" max="516" width="18.5703125" style="1" customWidth="1"/>
    <col min="517" max="517" width="21.140625" style="1" customWidth="1"/>
    <col min="518" max="518" width="19.7109375" style="1" customWidth="1"/>
    <col min="519" max="519" width="17.28515625" style="1" customWidth="1"/>
    <col min="520" max="520" width="14.85546875" style="1" customWidth="1"/>
    <col min="521" max="756" width="9.140625" style="1"/>
    <col min="757" max="757" width="9.42578125" style="1" customWidth="1"/>
    <col min="758" max="758" width="38.28515625" style="1" customWidth="1"/>
    <col min="759" max="759" width="34.85546875" style="1" customWidth="1"/>
    <col min="760" max="760" width="31.140625" style="1" customWidth="1"/>
    <col min="761" max="761" width="22.28515625" style="1" customWidth="1"/>
    <col min="762" max="762" width="23.5703125" style="1" customWidth="1"/>
    <col min="763" max="763" width="22.28515625" style="1" customWidth="1"/>
    <col min="764" max="764" width="28.7109375" style="1" customWidth="1"/>
    <col min="765" max="765" width="22" style="1" customWidth="1"/>
    <col min="766" max="766" width="22.85546875" style="1" customWidth="1"/>
    <col min="767" max="767" width="23.5703125" style="1" customWidth="1"/>
    <col min="768" max="768" width="24.85546875" style="1" customWidth="1"/>
    <col min="769" max="769" width="23.5703125" style="1" customWidth="1"/>
    <col min="770" max="770" width="21.7109375" style="1" customWidth="1"/>
    <col min="771" max="771" width="29.7109375" style="1" customWidth="1"/>
    <col min="772" max="772" width="18.5703125" style="1" customWidth="1"/>
    <col min="773" max="773" width="21.140625" style="1" customWidth="1"/>
    <col min="774" max="774" width="19.7109375" style="1" customWidth="1"/>
    <col min="775" max="775" width="17.28515625" style="1" customWidth="1"/>
    <col min="776" max="776" width="14.85546875" style="1" customWidth="1"/>
    <col min="777" max="1012" width="9.140625" style="1"/>
    <col min="1013" max="1013" width="9.42578125" style="1" customWidth="1"/>
    <col min="1014" max="1014" width="38.28515625" style="1" customWidth="1"/>
    <col min="1015" max="1015" width="34.85546875" style="1" customWidth="1"/>
    <col min="1016" max="1016" width="31.140625" style="1" customWidth="1"/>
    <col min="1017" max="1017" width="22.28515625" style="1" customWidth="1"/>
    <col min="1018" max="1018" width="23.5703125" style="1" customWidth="1"/>
    <col min="1019" max="1019" width="22.28515625" style="1" customWidth="1"/>
    <col min="1020" max="1020" width="28.7109375" style="1" customWidth="1"/>
    <col min="1021" max="1021" width="22" style="1" customWidth="1"/>
    <col min="1022" max="1022" width="22.85546875" style="1" customWidth="1"/>
    <col min="1023" max="1023" width="23.5703125" style="1" customWidth="1"/>
    <col min="1024" max="1024" width="24.85546875" style="1" customWidth="1"/>
    <col min="1025" max="1025" width="23.5703125" style="1" customWidth="1"/>
    <col min="1026" max="1026" width="21.7109375" style="1" customWidth="1"/>
    <col min="1027" max="1027" width="29.7109375" style="1" customWidth="1"/>
    <col min="1028" max="1028" width="18.5703125" style="1" customWidth="1"/>
    <col min="1029" max="1029" width="21.140625" style="1" customWidth="1"/>
    <col min="1030" max="1030" width="19.7109375" style="1" customWidth="1"/>
    <col min="1031" max="1031" width="17.28515625" style="1" customWidth="1"/>
    <col min="1032" max="1032" width="14.85546875" style="1" customWidth="1"/>
    <col min="1033" max="1268" width="9.140625" style="1"/>
    <col min="1269" max="1269" width="9.42578125" style="1" customWidth="1"/>
    <col min="1270" max="1270" width="38.28515625" style="1" customWidth="1"/>
    <col min="1271" max="1271" width="34.85546875" style="1" customWidth="1"/>
    <col min="1272" max="1272" width="31.140625" style="1" customWidth="1"/>
    <col min="1273" max="1273" width="22.28515625" style="1" customWidth="1"/>
    <col min="1274" max="1274" width="23.5703125" style="1" customWidth="1"/>
    <col min="1275" max="1275" width="22.28515625" style="1" customWidth="1"/>
    <col min="1276" max="1276" width="28.7109375" style="1" customWidth="1"/>
    <col min="1277" max="1277" width="22" style="1" customWidth="1"/>
    <col min="1278" max="1278" width="22.85546875" style="1" customWidth="1"/>
    <col min="1279" max="1279" width="23.5703125" style="1" customWidth="1"/>
    <col min="1280" max="1280" width="24.85546875" style="1" customWidth="1"/>
    <col min="1281" max="1281" width="23.5703125" style="1" customWidth="1"/>
    <col min="1282" max="1282" width="21.7109375" style="1" customWidth="1"/>
    <col min="1283" max="1283" width="29.7109375" style="1" customWidth="1"/>
    <col min="1284" max="1284" width="18.5703125" style="1" customWidth="1"/>
    <col min="1285" max="1285" width="21.140625" style="1" customWidth="1"/>
    <col min="1286" max="1286" width="19.7109375" style="1" customWidth="1"/>
    <col min="1287" max="1287" width="17.28515625" style="1" customWidth="1"/>
    <col min="1288" max="1288" width="14.85546875" style="1" customWidth="1"/>
    <col min="1289" max="1524" width="9.140625" style="1"/>
    <col min="1525" max="1525" width="9.42578125" style="1" customWidth="1"/>
    <col min="1526" max="1526" width="38.28515625" style="1" customWidth="1"/>
    <col min="1527" max="1527" width="34.85546875" style="1" customWidth="1"/>
    <col min="1528" max="1528" width="31.140625" style="1" customWidth="1"/>
    <col min="1529" max="1529" width="22.28515625" style="1" customWidth="1"/>
    <col min="1530" max="1530" width="23.5703125" style="1" customWidth="1"/>
    <col min="1531" max="1531" width="22.28515625" style="1" customWidth="1"/>
    <col min="1532" max="1532" width="28.7109375" style="1" customWidth="1"/>
    <col min="1533" max="1533" width="22" style="1" customWidth="1"/>
    <col min="1534" max="1534" width="22.85546875" style="1" customWidth="1"/>
    <col min="1535" max="1535" width="23.5703125" style="1" customWidth="1"/>
    <col min="1536" max="1536" width="24.85546875" style="1" customWidth="1"/>
    <col min="1537" max="1537" width="23.5703125" style="1" customWidth="1"/>
    <col min="1538" max="1538" width="21.7109375" style="1" customWidth="1"/>
    <col min="1539" max="1539" width="29.7109375" style="1" customWidth="1"/>
    <col min="1540" max="1540" width="18.5703125" style="1" customWidth="1"/>
    <col min="1541" max="1541" width="21.140625" style="1" customWidth="1"/>
    <col min="1542" max="1542" width="19.7109375" style="1" customWidth="1"/>
    <col min="1543" max="1543" width="17.28515625" style="1" customWidth="1"/>
    <col min="1544" max="1544" width="14.85546875" style="1" customWidth="1"/>
    <col min="1545" max="1780" width="9.140625" style="1"/>
    <col min="1781" max="1781" width="9.42578125" style="1" customWidth="1"/>
    <col min="1782" max="1782" width="38.28515625" style="1" customWidth="1"/>
    <col min="1783" max="1783" width="34.85546875" style="1" customWidth="1"/>
    <col min="1784" max="1784" width="31.140625" style="1" customWidth="1"/>
    <col min="1785" max="1785" width="22.28515625" style="1" customWidth="1"/>
    <col min="1786" max="1786" width="23.5703125" style="1" customWidth="1"/>
    <col min="1787" max="1787" width="22.28515625" style="1" customWidth="1"/>
    <col min="1788" max="1788" width="28.7109375" style="1" customWidth="1"/>
    <col min="1789" max="1789" width="22" style="1" customWidth="1"/>
    <col min="1790" max="1790" width="22.85546875" style="1" customWidth="1"/>
    <col min="1791" max="1791" width="23.5703125" style="1" customWidth="1"/>
    <col min="1792" max="1792" width="24.85546875" style="1" customWidth="1"/>
    <col min="1793" max="1793" width="23.5703125" style="1" customWidth="1"/>
    <col min="1794" max="1794" width="21.7109375" style="1" customWidth="1"/>
    <col min="1795" max="1795" width="29.7109375" style="1" customWidth="1"/>
    <col min="1796" max="1796" width="18.5703125" style="1" customWidth="1"/>
    <col min="1797" max="1797" width="21.140625" style="1" customWidth="1"/>
    <col min="1798" max="1798" width="19.7109375" style="1" customWidth="1"/>
    <col min="1799" max="1799" width="17.28515625" style="1" customWidth="1"/>
    <col min="1800" max="1800" width="14.85546875" style="1" customWidth="1"/>
    <col min="1801" max="2036" width="9.140625" style="1"/>
    <col min="2037" max="2037" width="9.42578125" style="1" customWidth="1"/>
    <col min="2038" max="2038" width="38.28515625" style="1" customWidth="1"/>
    <col min="2039" max="2039" width="34.85546875" style="1" customWidth="1"/>
    <col min="2040" max="2040" width="31.140625" style="1" customWidth="1"/>
    <col min="2041" max="2041" width="22.28515625" style="1" customWidth="1"/>
    <col min="2042" max="2042" width="23.5703125" style="1" customWidth="1"/>
    <col min="2043" max="2043" width="22.28515625" style="1" customWidth="1"/>
    <col min="2044" max="2044" width="28.7109375" style="1" customWidth="1"/>
    <col min="2045" max="2045" width="22" style="1" customWidth="1"/>
    <col min="2046" max="2046" width="22.85546875" style="1" customWidth="1"/>
    <col min="2047" max="2047" width="23.5703125" style="1" customWidth="1"/>
    <col min="2048" max="2048" width="24.85546875" style="1" customWidth="1"/>
    <col min="2049" max="2049" width="23.5703125" style="1" customWidth="1"/>
    <col min="2050" max="2050" width="21.7109375" style="1" customWidth="1"/>
    <col min="2051" max="2051" width="29.7109375" style="1" customWidth="1"/>
    <col min="2052" max="2052" width="18.5703125" style="1" customWidth="1"/>
    <col min="2053" max="2053" width="21.140625" style="1" customWidth="1"/>
    <col min="2054" max="2054" width="19.7109375" style="1" customWidth="1"/>
    <col min="2055" max="2055" width="17.28515625" style="1" customWidth="1"/>
    <col min="2056" max="2056" width="14.85546875" style="1" customWidth="1"/>
    <col min="2057" max="2292" width="9.140625" style="1"/>
    <col min="2293" max="2293" width="9.42578125" style="1" customWidth="1"/>
    <col min="2294" max="2294" width="38.28515625" style="1" customWidth="1"/>
    <col min="2295" max="2295" width="34.85546875" style="1" customWidth="1"/>
    <col min="2296" max="2296" width="31.140625" style="1" customWidth="1"/>
    <col min="2297" max="2297" width="22.28515625" style="1" customWidth="1"/>
    <col min="2298" max="2298" width="23.5703125" style="1" customWidth="1"/>
    <col min="2299" max="2299" width="22.28515625" style="1" customWidth="1"/>
    <col min="2300" max="2300" width="28.7109375" style="1" customWidth="1"/>
    <col min="2301" max="2301" width="22" style="1" customWidth="1"/>
    <col min="2302" max="2302" width="22.85546875" style="1" customWidth="1"/>
    <col min="2303" max="2303" width="23.5703125" style="1" customWidth="1"/>
    <col min="2304" max="2304" width="24.85546875" style="1" customWidth="1"/>
    <col min="2305" max="2305" width="23.5703125" style="1" customWidth="1"/>
    <col min="2306" max="2306" width="21.7109375" style="1" customWidth="1"/>
    <col min="2307" max="2307" width="29.7109375" style="1" customWidth="1"/>
    <col min="2308" max="2308" width="18.5703125" style="1" customWidth="1"/>
    <col min="2309" max="2309" width="21.140625" style="1" customWidth="1"/>
    <col min="2310" max="2310" width="19.7109375" style="1" customWidth="1"/>
    <col min="2311" max="2311" width="17.28515625" style="1" customWidth="1"/>
    <col min="2312" max="2312" width="14.85546875" style="1" customWidth="1"/>
    <col min="2313" max="2548" width="9.140625" style="1"/>
    <col min="2549" max="2549" width="9.42578125" style="1" customWidth="1"/>
    <col min="2550" max="2550" width="38.28515625" style="1" customWidth="1"/>
    <col min="2551" max="2551" width="34.85546875" style="1" customWidth="1"/>
    <col min="2552" max="2552" width="31.140625" style="1" customWidth="1"/>
    <col min="2553" max="2553" width="22.28515625" style="1" customWidth="1"/>
    <col min="2554" max="2554" width="23.5703125" style="1" customWidth="1"/>
    <col min="2555" max="2555" width="22.28515625" style="1" customWidth="1"/>
    <col min="2556" max="2556" width="28.7109375" style="1" customWidth="1"/>
    <col min="2557" max="2557" width="22" style="1" customWidth="1"/>
    <col min="2558" max="2558" width="22.85546875" style="1" customWidth="1"/>
    <col min="2559" max="2559" width="23.5703125" style="1" customWidth="1"/>
    <col min="2560" max="2560" width="24.85546875" style="1" customWidth="1"/>
    <col min="2561" max="2561" width="23.5703125" style="1" customWidth="1"/>
    <col min="2562" max="2562" width="21.7109375" style="1" customWidth="1"/>
    <col min="2563" max="2563" width="29.7109375" style="1" customWidth="1"/>
    <col min="2564" max="2564" width="18.5703125" style="1" customWidth="1"/>
    <col min="2565" max="2565" width="21.140625" style="1" customWidth="1"/>
    <col min="2566" max="2566" width="19.7109375" style="1" customWidth="1"/>
    <col min="2567" max="2567" width="17.28515625" style="1" customWidth="1"/>
    <col min="2568" max="2568" width="14.85546875" style="1" customWidth="1"/>
    <col min="2569" max="2804" width="9.140625" style="1"/>
    <col min="2805" max="2805" width="9.42578125" style="1" customWidth="1"/>
    <col min="2806" max="2806" width="38.28515625" style="1" customWidth="1"/>
    <col min="2807" max="2807" width="34.85546875" style="1" customWidth="1"/>
    <col min="2808" max="2808" width="31.140625" style="1" customWidth="1"/>
    <col min="2809" max="2809" width="22.28515625" style="1" customWidth="1"/>
    <col min="2810" max="2810" width="23.5703125" style="1" customWidth="1"/>
    <col min="2811" max="2811" width="22.28515625" style="1" customWidth="1"/>
    <col min="2812" max="2812" width="28.7109375" style="1" customWidth="1"/>
    <col min="2813" max="2813" width="22" style="1" customWidth="1"/>
    <col min="2814" max="2814" width="22.85546875" style="1" customWidth="1"/>
    <col min="2815" max="2815" width="23.5703125" style="1" customWidth="1"/>
    <col min="2816" max="2816" width="24.85546875" style="1" customWidth="1"/>
    <col min="2817" max="2817" width="23.5703125" style="1" customWidth="1"/>
    <col min="2818" max="2818" width="21.7109375" style="1" customWidth="1"/>
    <col min="2819" max="2819" width="29.7109375" style="1" customWidth="1"/>
    <col min="2820" max="2820" width="18.5703125" style="1" customWidth="1"/>
    <col min="2821" max="2821" width="21.140625" style="1" customWidth="1"/>
    <col min="2822" max="2822" width="19.7109375" style="1" customWidth="1"/>
    <col min="2823" max="2823" width="17.28515625" style="1" customWidth="1"/>
    <col min="2824" max="2824" width="14.85546875" style="1" customWidth="1"/>
    <col min="2825" max="3060" width="9.140625" style="1"/>
    <col min="3061" max="3061" width="9.42578125" style="1" customWidth="1"/>
    <col min="3062" max="3062" width="38.28515625" style="1" customWidth="1"/>
    <col min="3063" max="3063" width="34.85546875" style="1" customWidth="1"/>
    <col min="3064" max="3064" width="31.140625" style="1" customWidth="1"/>
    <col min="3065" max="3065" width="22.28515625" style="1" customWidth="1"/>
    <col min="3066" max="3066" width="23.5703125" style="1" customWidth="1"/>
    <col min="3067" max="3067" width="22.28515625" style="1" customWidth="1"/>
    <col min="3068" max="3068" width="28.7109375" style="1" customWidth="1"/>
    <col min="3069" max="3069" width="22" style="1" customWidth="1"/>
    <col min="3070" max="3070" width="22.85546875" style="1" customWidth="1"/>
    <col min="3071" max="3071" width="23.5703125" style="1" customWidth="1"/>
    <col min="3072" max="3072" width="24.85546875" style="1" customWidth="1"/>
    <col min="3073" max="3073" width="23.5703125" style="1" customWidth="1"/>
    <col min="3074" max="3074" width="21.7109375" style="1" customWidth="1"/>
    <col min="3075" max="3075" width="29.7109375" style="1" customWidth="1"/>
    <col min="3076" max="3076" width="18.5703125" style="1" customWidth="1"/>
    <col min="3077" max="3077" width="21.140625" style="1" customWidth="1"/>
    <col min="3078" max="3078" width="19.7109375" style="1" customWidth="1"/>
    <col min="3079" max="3079" width="17.28515625" style="1" customWidth="1"/>
    <col min="3080" max="3080" width="14.85546875" style="1" customWidth="1"/>
    <col min="3081" max="3316" width="9.140625" style="1"/>
    <col min="3317" max="3317" width="9.42578125" style="1" customWidth="1"/>
    <col min="3318" max="3318" width="38.28515625" style="1" customWidth="1"/>
    <col min="3319" max="3319" width="34.85546875" style="1" customWidth="1"/>
    <col min="3320" max="3320" width="31.140625" style="1" customWidth="1"/>
    <col min="3321" max="3321" width="22.28515625" style="1" customWidth="1"/>
    <col min="3322" max="3322" width="23.5703125" style="1" customWidth="1"/>
    <col min="3323" max="3323" width="22.28515625" style="1" customWidth="1"/>
    <col min="3324" max="3324" width="28.7109375" style="1" customWidth="1"/>
    <col min="3325" max="3325" width="22" style="1" customWidth="1"/>
    <col min="3326" max="3326" width="22.85546875" style="1" customWidth="1"/>
    <col min="3327" max="3327" width="23.5703125" style="1" customWidth="1"/>
    <col min="3328" max="3328" width="24.85546875" style="1" customWidth="1"/>
    <col min="3329" max="3329" width="23.5703125" style="1" customWidth="1"/>
    <col min="3330" max="3330" width="21.7109375" style="1" customWidth="1"/>
    <col min="3331" max="3331" width="29.7109375" style="1" customWidth="1"/>
    <col min="3332" max="3332" width="18.5703125" style="1" customWidth="1"/>
    <col min="3333" max="3333" width="21.140625" style="1" customWidth="1"/>
    <col min="3334" max="3334" width="19.7109375" style="1" customWidth="1"/>
    <col min="3335" max="3335" width="17.28515625" style="1" customWidth="1"/>
    <col min="3336" max="3336" width="14.85546875" style="1" customWidth="1"/>
    <col min="3337" max="3572" width="9.140625" style="1"/>
    <col min="3573" max="3573" width="9.42578125" style="1" customWidth="1"/>
    <col min="3574" max="3574" width="38.28515625" style="1" customWidth="1"/>
    <col min="3575" max="3575" width="34.85546875" style="1" customWidth="1"/>
    <col min="3576" max="3576" width="31.140625" style="1" customWidth="1"/>
    <col min="3577" max="3577" width="22.28515625" style="1" customWidth="1"/>
    <col min="3578" max="3578" width="23.5703125" style="1" customWidth="1"/>
    <col min="3579" max="3579" width="22.28515625" style="1" customWidth="1"/>
    <col min="3580" max="3580" width="28.7109375" style="1" customWidth="1"/>
    <col min="3581" max="3581" width="22" style="1" customWidth="1"/>
    <col min="3582" max="3582" width="22.85546875" style="1" customWidth="1"/>
    <col min="3583" max="3583" width="23.5703125" style="1" customWidth="1"/>
    <col min="3584" max="3584" width="24.85546875" style="1" customWidth="1"/>
    <col min="3585" max="3585" width="23.5703125" style="1" customWidth="1"/>
    <col min="3586" max="3586" width="21.7109375" style="1" customWidth="1"/>
    <col min="3587" max="3587" width="29.7109375" style="1" customWidth="1"/>
    <col min="3588" max="3588" width="18.5703125" style="1" customWidth="1"/>
    <col min="3589" max="3589" width="21.140625" style="1" customWidth="1"/>
    <col min="3590" max="3590" width="19.7109375" style="1" customWidth="1"/>
    <col min="3591" max="3591" width="17.28515625" style="1" customWidth="1"/>
    <col min="3592" max="3592" width="14.85546875" style="1" customWidth="1"/>
    <col min="3593" max="3828" width="9.140625" style="1"/>
    <col min="3829" max="3829" width="9.42578125" style="1" customWidth="1"/>
    <col min="3830" max="3830" width="38.28515625" style="1" customWidth="1"/>
    <col min="3831" max="3831" width="34.85546875" style="1" customWidth="1"/>
    <col min="3832" max="3832" width="31.140625" style="1" customWidth="1"/>
    <col min="3833" max="3833" width="22.28515625" style="1" customWidth="1"/>
    <col min="3834" max="3834" width="23.5703125" style="1" customWidth="1"/>
    <col min="3835" max="3835" width="22.28515625" style="1" customWidth="1"/>
    <col min="3836" max="3836" width="28.7109375" style="1" customWidth="1"/>
    <col min="3837" max="3837" width="22" style="1" customWidth="1"/>
    <col min="3838" max="3838" width="22.85546875" style="1" customWidth="1"/>
    <col min="3839" max="3839" width="23.5703125" style="1" customWidth="1"/>
    <col min="3840" max="3840" width="24.85546875" style="1" customWidth="1"/>
    <col min="3841" max="3841" width="23.5703125" style="1" customWidth="1"/>
    <col min="3842" max="3842" width="21.7109375" style="1" customWidth="1"/>
    <col min="3843" max="3843" width="29.7109375" style="1" customWidth="1"/>
    <col min="3844" max="3844" width="18.5703125" style="1" customWidth="1"/>
    <col min="3845" max="3845" width="21.140625" style="1" customWidth="1"/>
    <col min="3846" max="3846" width="19.7109375" style="1" customWidth="1"/>
    <col min="3847" max="3847" width="17.28515625" style="1" customWidth="1"/>
    <col min="3848" max="3848" width="14.85546875" style="1" customWidth="1"/>
    <col min="3849" max="4084" width="9.140625" style="1"/>
    <col min="4085" max="4085" width="9.42578125" style="1" customWidth="1"/>
    <col min="4086" max="4086" width="38.28515625" style="1" customWidth="1"/>
    <col min="4087" max="4087" width="34.85546875" style="1" customWidth="1"/>
    <col min="4088" max="4088" width="31.140625" style="1" customWidth="1"/>
    <col min="4089" max="4089" width="22.28515625" style="1" customWidth="1"/>
    <col min="4090" max="4090" width="23.5703125" style="1" customWidth="1"/>
    <col min="4091" max="4091" width="22.28515625" style="1" customWidth="1"/>
    <col min="4092" max="4092" width="28.7109375" style="1" customWidth="1"/>
    <col min="4093" max="4093" width="22" style="1" customWidth="1"/>
    <col min="4094" max="4094" width="22.85546875" style="1" customWidth="1"/>
    <col min="4095" max="4095" width="23.5703125" style="1" customWidth="1"/>
    <col min="4096" max="4096" width="24.85546875" style="1" customWidth="1"/>
    <col min="4097" max="4097" width="23.5703125" style="1" customWidth="1"/>
    <col min="4098" max="4098" width="21.7109375" style="1" customWidth="1"/>
    <col min="4099" max="4099" width="29.7109375" style="1" customWidth="1"/>
    <col min="4100" max="4100" width="18.5703125" style="1" customWidth="1"/>
    <col min="4101" max="4101" width="21.140625" style="1" customWidth="1"/>
    <col min="4102" max="4102" width="19.7109375" style="1" customWidth="1"/>
    <col min="4103" max="4103" width="17.28515625" style="1" customWidth="1"/>
    <col min="4104" max="4104" width="14.85546875" style="1" customWidth="1"/>
    <col min="4105" max="4340" width="9.140625" style="1"/>
    <col min="4341" max="4341" width="9.42578125" style="1" customWidth="1"/>
    <col min="4342" max="4342" width="38.28515625" style="1" customWidth="1"/>
    <col min="4343" max="4343" width="34.85546875" style="1" customWidth="1"/>
    <col min="4344" max="4344" width="31.140625" style="1" customWidth="1"/>
    <col min="4345" max="4345" width="22.28515625" style="1" customWidth="1"/>
    <col min="4346" max="4346" width="23.5703125" style="1" customWidth="1"/>
    <col min="4347" max="4347" width="22.28515625" style="1" customWidth="1"/>
    <col min="4348" max="4348" width="28.7109375" style="1" customWidth="1"/>
    <col min="4349" max="4349" width="22" style="1" customWidth="1"/>
    <col min="4350" max="4350" width="22.85546875" style="1" customWidth="1"/>
    <col min="4351" max="4351" width="23.5703125" style="1" customWidth="1"/>
    <col min="4352" max="4352" width="24.85546875" style="1" customWidth="1"/>
    <col min="4353" max="4353" width="23.5703125" style="1" customWidth="1"/>
    <col min="4354" max="4354" width="21.7109375" style="1" customWidth="1"/>
    <col min="4355" max="4355" width="29.7109375" style="1" customWidth="1"/>
    <col min="4356" max="4356" width="18.5703125" style="1" customWidth="1"/>
    <col min="4357" max="4357" width="21.140625" style="1" customWidth="1"/>
    <col min="4358" max="4358" width="19.7109375" style="1" customWidth="1"/>
    <col min="4359" max="4359" width="17.28515625" style="1" customWidth="1"/>
    <col min="4360" max="4360" width="14.85546875" style="1" customWidth="1"/>
    <col min="4361" max="4596" width="9.140625" style="1"/>
    <col min="4597" max="4597" width="9.42578125" style="1" customWidth="1"/>
    <col min="4598" max="4598" width="38.28515625" style="1" customWidth="1"/>
    <col min="4599" max="4599" width="34.85546875" style="1" customWidth="1"/>
    <col min="4600" max="4600" width="31.140625" style="1" customWidth="1"/>
    <col min="4601" max="4601" width="22.28515625" style="1" customWidth="1"/>
    <col min="4602" max="4602" width="23.5703125" style="1" customWidth="1"/>
    <col min="4603" max="4603" width="22.28515625" style="1" customWidth="1"/>
    <col min="4604" max="4604" width="28.7109375" style="1" customWidth="1"/>
    <col min="4605" max="4605" width="22" style="1" customWidth="1"/>
    <col min="4606" max="4606" width="22.85546875" style="1" customWidth="1"/>
    <col min="4607" max="4607" width="23.5703125" style="1" customWidth="1"/>
    <col min="4608" max="4608" width="24.85546875" style="1" customWidth="1"/>
    <col min="4609" max="4609" width="23.5703125" style="1" customWidth="1"/>
    <col min="4610" max="4610" width="21.7109375" style="1" customWidth="1"/>
    <col min="4611" max="4611" width="29.7109375" style="1" customWidth="1"/>
    <col min="4612" max="4612" width="18.5703125" style="1" customWidth="1"/>
    <col min="4613" max="4613" width="21.140625" style="1" customWidth="1"/>
    <col min="4614" max="4614" width="19.7109375" style="1" customWidth="1"/>
    <col min="4615" max="4615" width="17.28515625" style="1" customWidth="1"/>
    <col min="4616" max="4616" width="14.85546875" style="1" customWidth="1"/>
    <col min="4617" max="4852" width="9.140625" style="1"/>
    <col min="4853" max="4853" width="9.42578125" style="1" customWidth="1"/>
    <col min="4854" max="4854" width="38.28515625" style="1" customWidth="1"/>
    <col min="4855" max="4855" width="34.85546875" style="1" customWidth="1"/>
    <col min="4856" max="4856" width="31.140625" style="1" customWidth="1"/>
    <col min="4857" max="4857" width="22.28515625" style="1" customWidth="1"/>
    <col min="4858" max="4858" width="23.5703125" style="1" customWidth="1"/>
    <col min="4859" max="4859" width="22.28515625" style="1" customWidth="1"/>
    <col min="4860" max="4860" width="28.7109375" style="1" customWidth="1"/>
    <col min="4861" max="4861" width="22" style="1" customWidth="1"/>
    <col min="4862" max="4862" width="22.85546875" style="1" customWidth="1"/>
    <col min="4863" max="4863" width="23.5703125" style="1" customWidth="1"/>
    <col min="4864" max="4864" width="24.85546875" style="1" customWidth="1"/>
    <col min="4865" max="4865" width="23.5703125" style="1" customWidth="1"/>
    <col min="4866" max="4866" width="21.7109375" style="1" customWidth="1"/>
    <col min="4867" max="4867" width="29.7109375" style="1" customWidth="1"/>
    <col min="4868" max="4868" width="18.5703125" style="1" customWidth="1"/>
    <col min="4869" max="4869" width="21.140625" style="1" customWidth="1"/>
    <col min="4870" max="4870" width="19.7109375" style="1" customWidth="1"/>
    <col min="4871" max="4871" width="17.28515625" style="1" customWidth="1"/>
    <col min="4872" max="4872" width="14.85546875" style="1" customWidth="1"/>
    <col min="4873" max="5108" width="9.140625" style="1"/>
    <col min="5109" max="5109" width="9.42578125" style="1" customWidth="1"/>
    <col min="5110" max="5110" width="38.28515625" style="1" customWidth="1"/>
    <col min="5111" max="5111" width="34.85546875" style="1" customWidth="1"/>
    <col min="5112" max="5112" width="31.140625" style="1" customWidth="1"/>
    <col min="5113" max="5113" width="22.28515625" style="1" customWidth="1"/>
    <col min="5114" max="5114" width="23.5703125" style="1" customWidth="1"/>
    <col min="5115" max="5115" width="22.28515625" style="1" customWidth="1"/>
    <col min="5116" max="5116" width="28.7109375" style="1" customWidth="1"/>
    <col min="5117" max="5117" width="22" style="1" customWidth="1"/>
    <col min="5118" max="5118" width="22.85546875" style="1" customWidth="1"/>
    <col min="5119" max="5119" width="23.5703125" style="1" customWidth="1"/>
    <col min="5120" max="5120" width="24.85546875" style="1" customWidth="1"/>
    <col min="5121" max="5121" width="23.5703125" style="1" customWidth="1"/>
    <col min="5122" max="5122" width="21.7109375" style="1" customWidth="1"/>
    <col min="5123" max="5123" width="29.7109375" style="1" customWidth="1"/>
    <col min="5124" max="5124" width="18.5703125" style="1" customWidth="1"/>
    <col min="5125" max="5125" width="21.140625" style="1" customWidth="1"/>
    <col min="5126" max="5126" width="19.7109375" style="1" customWidth="1"/>
    <col min="5127" max="5127" width="17.28515625" style="1" customWidth="1"/>
    <col min="5128" max="5128" width="14.85546875" style="1" customWidth="1"/>
    <col min="5129" max="5364" width="9.140625" style="1"/>
    <col min="5365" max="5365" width="9.42578125" style="1" customWidth="1"/>
    <col min="5366" max="5366" width="38.28515625" style="1" customWidth="1"/>
    <col min="5367" max="5367" width="34.85546875" style="1" customWidth="1"/>
    <col min="5368" max="5368" width="31.140625" style="1" customWidth="1"/>
    <col min="5369" max="5369" width="22.28515625" style="1" customWidth="1"/>
    <col min="5370" max="5370" width="23.5703125" style="1" customWidth="1"/>
    <col min="5371" max="5371" width="22.28515625" style="1" customWidth="1"/>
    <col min="5372" max="5372" width="28.7109375" style="1" customWidth="1"/>
    <col min="5373" max="5373" width="22" style="1" customWidth="1"/>
    <col min="5374" max="5374" width="22.85546875" style="1" customWidth="1"/>
    <col min="5375" max="5375" width="23.5703125" style="1" customWidth="1"/>
    <col min="5376" max="5376" width="24.85546875" style="1" customWidth="1"/>
    <col min="5377" max="5377" width="23.5703125" style="1" customWidth="1"/>
    <col min="5378" max="5378" width="21.7109375" style="1" customWidth="1"/>
    <col min="5379" max="5379" width="29.7109375" style="1" customWidth="1"/>
    <col min="5380" max="5380" width="18.5703125" style="1" customWidth="1"/>
    <col min="5381" max="5381" width="21.140625" style="1" customWidth="1"/>
    <col min="5382" max="5382" width="19.7109375" style="1" customWidth="1"/>
    <col min="5383" max="5383" width="17.28515625" style="1" customWidth="1"/>
    <col min="5384" max="5384" width="14.85546875" style="1" customWidth="1"/>
    <col min="5385" max="5620" width="9.140625" style="1"/>
    <col min="5621" max="5621" width="9.42578125" style="1" customWidth="1"/>
    <col min="5622" max="5622" width="38.28515625" style="1" customWidth="1"/>
    <col min="5623" max="5623" width="34.85546875" style="1" customWidth="1"/>
    <col min="5624" max="5624" width="31.140625" style="1" customWidth="1"/>
    <col min="5625" max="5625" width="22.28515625" style="1" customWidth="1"/>
    <col min="5626" max="5626" width="23.5703125" style="1" customWidth="1"/>
    <col min="5627" max="5627" width="22.28515625" style="1" customWidth="1"/>
    <col min="5628" max="5628" width="28.7109375" style="1" customWidth="1"/>
    <col min="5629" max="5629" width="22" style="1" customWidth="1"/>
    <col min="5630" max="5630" width="22.85546875" style="1" customWidth="1"/>
    <col min="5631" max="5631" width="23.5703125" style="1" customWidth="1"/>
    <col min="5632" max="5632" width="24.85546875" style="1" customWidth="1"/>
    <col min="5633" max="5633" width="23.5703125" style="1" customWidth="1"/>
    <col min="5634" max="5634" width="21.7109375" style="1" customWidth="1"/>
    <col min="5635" max="5635" width="29.7109375" style="1" customWidth="1"/>
    <col min="5636" max="5636" width="18.5703125" style="1" customWidth="1"/>
    <col min="5637" max="5637" width="21.140625" style="1" customWidth="1"/>
    <col min="5638" max="5638" width="19.7109375" style="1" customWidth="1"/>
    <col min="5639" max="5639" width="17.28515625" style="1" customWidth="1"/>
    <col min="5640" max="5640" width="14.85546875" style="1" customWidth="1"/>
    <col min="5641" max="5876" width="9.140625" style="1"/>
    <col min="5877" max="5877" width="9.42578125" style="1" customWidth="1"/>
    <col min="5878" max="5878" width="38.28515625" style="1" customWidth="1"/>
    <col min="5879" max="5879" width="34.85546875" style="1" customWidth="1"/>
    <col min="5880" max="5880" width="31.140625" style="1" customWidth="1"/>
    <col min="5881" max="5881" width="22.28515625" style="1" customWidth="1"/>
    <col min="5882" max="5882" width="23.5703125" style="1" customWidth="1"/>
    <col min="5883" max="5883" width="22.28515625" style="1" customWidth="1"/>
    <col min="5884" max="5884" width="28.7109375" style="1" customWidth="1"/>
    <col min="5885" max="5885" width="22" style="1" customWidth="1"/>
    <col min="5886" max="5886" width="22.85546875" style="1" customWidth="1"/>
    <col min="5887" max="5887" width="23.5703125" style="1" customWidth="1"/>
    <col min="5888" max="5888" width="24.85546875" style="1" customWidth="1"/>
    <col min="5889" max="5889" width="23.5703125" style="1" customWidth="1"/>
    <col min="5890" max="5890" width="21.7109375" style="1" customWidth="1"/>
    <col min="5891" max="5891" width="29.7109375" style="1" customWidth="1"/>
    <col min="5892" max="5892" width="18.5703125" style="1" customWidth="1"/>
    <col min="5893" max="5893" width="21.140625" style="1" customWidth="1"/>
    <col min="5894" max="5894" width="19.7109375" style="1" customWidth="1"/>
    <col min="5895" max="5895" width="17.28515625" style="1" customWidth="1"/>
    <col min="5896" max="5896" width="14.85546875" style="1" customWidth="1"/>
    <col min="5897" max="6132" width="9.140625" style="1"/>
    <col min="6133" max="6133" width="9.42578125" style="1" customWidth="1"/>
    <col min="6134" max="6134" width="38.28515625" style="1" customWidth="1"/>
    <col min="6135" max="6135" width="34.85546875" style="1" customWidth="1"/>
    <col min="6136" max="6136" width="31.140625" style="1" customWidth="1"/>
    <col min="6137" max="6137" width="22.28515625" style="1" customWidth="1"/>
    <col min="6138" max="6138" width="23.5703125" style="1" customWidth="1"/>
    <col min="6139" max="6139" width="22.28515625" style="1" customWidth="1"/>
    <col min="6140" max="6140" width="28.7109375" style="1" customWidth="1"/>
    <col min="6141" max="6141" width="22" style="1" customWidth="1"/>
    <col min="6142" max="6142" width="22.85546875" style="1" customWidth="1"/>
    <col min="6143" max="6143" width="23.5703125" style="1" customWidth="1"/>
    <col min="6144" max="6144" width="24.85546875" style="1" customWidth="1"/>
    <col min="6145" max="6145" width="23.5703125" style="1" customWidth="1"/>
    <col min="6146" max="6146" width="21.7109375" style="1" customWidth="1"/>
    <col min="6147" max="6147" width="29.7109375" style="1" customWidth="1"/>
    <col min="6148" max="6148" width="18.5703125" style="1" customWidth="1"/>
    <col min="6149" max="6149" width="21.140625" style="1" customWidth="1"/>
    <col min="6150" max="6150" width="19.7109375" style="1" customWidth="1"/>
    <col min="6151" max="6151" width="17.28515625" style="1" customWidth="1"/>
    <col min="6152" max="6152" width="14.85546875" style="1" customWidth="1"/>
    <col min="6153" max="6388" width="9.140625" style="1"/>
    <col min="6389" max="6389" width="9.42578125" style="1" customWidth="1"/>
    <col min="6390" max="6390" width="38.28515625" style="1" customWidth="1"/>
    <col min="6391" max="6391" width="34.85546875" style="1" customWidth="1"/>
    <col min="6392" max="6392" width="31.140625" style="1" customWidth="1"/>
    <col min="6393" max="6393" width="22.28515625" style="1" customWidth="1"/>
    <col min="6394" max="6394" width="23.5703125" style="1" customWidth="1"/>
    <col min="6395" max="6395" width="22.28515625" style="1" customWidth="1"/>
    <col min="6396" max="6396" width="28.7109375" style="1" customWidth="1"/>
    <col min="6397" max="6397" width="22" style="1" customWidth="1"/>
    <col min="6398" max="6398" width="22.85546875" style="1" customWidth="1"/>
    <col min="6399" max="6399" width="23.5703125" style="1" customWidth="1"/>
    <col min="6400" max="6400" width="24.85546875" style="1" customWidth="1"/>
    <col min="6401" max="6401" width="23.5703125" style="1" customWidth="1"/>
    <col min="6402" max="6402" width="21.7109375" style="1" customWidth="1"/>
    <col min="6403" max="6403" width="29.7109375" style="1" customWidth="1"/>
    <col min="6404" max="6404" width="18.5703125" style="1" customWidth="1"/>
    <col min="6405" max="6405" width="21.140625" style="1" customWidth="1"/>
    <col min="6406" max="6406" width="19.7109375" style="1" customWidth="1"/>
    <col min="6407" max="6407" width="17.28515625" style="1" customWidth="1"/>
    <col min="6408" max="6408" width="14.85546875" style="1" customWidth="1"/>
    <col min="6409" max="6644" width="9.140625" style="1"/>
    <col min="6645" max="6645" width="9.42578125" style="1" customWidth="1"/>
    <col min="6646" max="6646" width="38.28515625" style="1" customWidth="1"/>
    <col min="6647" max="6647" width="34.85546875" style="1" customWidth="1"/>
    <col min="6648" max="6648" width="31.140625" style="1" customWidth="1"/>
    <col min="6649" max="6649" width="22.28515625" style="1" customWidth="1"/>
    <col min="6650" max="6650" width="23.5703125" style="1" customWidth="1"/>
    <col min="6651" max="6651" width="22.28515625" style="1" customWidth="1"/>
    <col min="6652" max="6652" width="28.7109375" style="1" customWidth="1"/>
    <col min="6653" max="6653" width="22" style="1" customWidth="1"/>
    <col min="6654" max="6654" width="22.85546875" style="1" customWidth="1"/>
    <col min="6655" max="6655" width="23.5703125" style="1" customWidth="1"/>
    <col min="6656" max="6656" width="24.85546875" style="1" customWidth="1"/>
    <col min="6657" max="6657" width="23.5703125" style="1" customWidth="1"/>
    <col min="6658" max="6658" width="21.7109375" style="1" customWidth="1"/>
    <col min="6659" max="6659" width="29.7109375" style="1" customWidth="1"/>
    <col min="6660" max="6660" width="18.5703125" style="1" customWidth="1"/>
    <col min="6661" max="6661" width="21.140625" style="1" customWidth="1"/>
    <col min="6662" max="6662" width="19.7109375" style="1" customWidth="1"/>
    <col min="6663" max="6663" width="17.28515625" style="1" customWidth="1"/>
    <col min="6664" max="6664" width="14.85546875" style="1" customWidth="1"/>
    <col min="6665" max="6900" width="9.140625" style="1"/>
    <col min="6901" max="6901" width="9.42578125" style="1" customWidth="1"/>
    <col min="6902" max="6902" width="38.28515625" style="1" customWidth="1"/>
    <col min="6903" max="6903" width="34.85546875" style="1" customWidth="1"/>
    <col min="6904" max="6904" width="31.140625" style="1" customWidth="1"/>
    <col min="6905" max="6905" width="22.28515625" style="1" customWidth="1"/>
    <col min="6906" max="6906" width="23.5703125" style="1" customWidth="1"/>
    <col min="6907" max="6907" width="22.28515625" style="1" customWidth="1"/>
    <col min="6908" max="6908" width="28.7109375" style="1" customWidth="1"/>
    <col min="6909" max="6909" width="22" style="1" customWidth="1"/>
    <col min="6910" max="6910" width="22.85546875" style="1" customWidth="1"/>
    <col min="6911" max="6911" width="23.5703125" style="1" customWidth="1"/>
    <col min="6912" max="6912" width="24.85546875" style="1" customWidth="1"/>
    <col min="6913" max="6913" width="23.5703125" style="1" customWidth="1"/>
    <col min="6914" max="6914" width="21.7109375" style="1" customWidth="1"/>
    <col min="6915" max="6915" width="29.7109375" style="1" customWidth="1"/>
    <col min="6916" max="6916" width="18.5703125" style="1" customWidth="1"/>
    <col min="6917" max="6917" width="21.140625" style="1" customWidth="1"/>
    <col min="6918" max="6918" width="19.7109375" style="1" customWidth="1"/>
    <col min="6919" max="6919" width="17.28515625" style="1" customWidth="1"/>
    <col min="6920" max="6920" width="14.85546875" style="1" customWidth="1"/>
    <col min="6921" max="7156" width="9.140625" style="1"/>
    <col min="7157" max="7157" width="9.42578125" style="1" customWidth="1"/>
    <col min="7158" max="7158" width="38.28515625" style="1" customWidth="1"/>
    <col min="7159" max="7159" width="34.85546875" style="1" customWidth="1"/>
    <col min="7160" max="7160" width="31.140625" style="1" customWidth="1"/>
    <col min="7161" max="7161" width="22.28515625" style="1" customWidth="1"/>
    <col min="7162" max="7162" width="23.5703125" style="1" customWidth="1"/>
    <col min="7163" max="7163" width="22.28515625" style="1" customWidth="1"/>
    <col min="7164" max="7164" width="28.7109375" style="1" customWidth="1"/>
    <col min="7165" max="7165" width="22" style="1" customWidth="1"/>
    <col min="7166" max="7166" width="22.85546875" style="1" customWidth="1"/>
    <col min="7167" max="7167" width="23.5703125" style="1" customWidth="1"/>
    <col min="7168" max="7168" width="24.85546875" style="1" customWidth="1"/>
    <col min="7169" max="7169" width="23.5703125" style="1" customWidth="1"/>
    <col min="7170" max="7170" width="21.7109375" style="1" customWidth="1"/>
    <col min="7171" max="7171" width="29.7109375" style="1" customWidth="1"/>
    <col min="7172" max="7172" width="18.5703125" style="1" customWidth="1"/>
    <col min="7173" max="7173" width="21.140625" style="1" customWidth="1"/>
    <col min="7174" max="7174" width="19.7109375" style="1" customWidth="1"/>
    <col min="7175" max="7175" width="17.28515625" style="1" customWidth="1"/>
    <col min="7176" max="7176" width="14.85546875" style="1" customWidth="1"/>
    <col min="7177" max="7412" width="9.140625" style="1"/>
    <col min="7413" max="7413" width="9.42578125" style="1" customWidth="1"/>
    <col min="7414" max="7414" width="38.28515625" style="1" customWidth="1"/>
    <col min="7415" max="7415" width="34.85546875" style="1" customWidth="1"/>
    <col min="7416" max="7416" width="31.140625" style="1" customWidth="1"/>
    <col min="7417" max="7417" width="22.28515625" style="1" customWidth="1"/>
    <col min="7418" max="7418" width="23.5703125" style="1" customWidth="1"/>
    <col min="7419" max="7419" width="22.28515625" style="1" customWidth="1"/>
    <col min="7420" max="7420" width="28.7109375" style="1" customWidth="1"/>
    <col min="7421" max="7421" width="22" style="1" customWidth="1"/>
    <col min="7422" max="7422" width="22.85546875" style="1" customWidth="1"/>
    <col min="7423" max="7423" width="23.5703125" style="1" customWidth="1"/>
    <col min="7424" max="7424" width="24.85546875" style="1" customWidth="1"/>
    <col min="7425" max="7425" width="23.5703125" style="1" customWidth="1"/>
    <col min="7426" max="7426" width="21.7109375" style="1" customWidth="1"/>
    <col min="7427" max="7427" width="29.7109375" style="1" customWidth="1"/>
    <col min="7428" max="7428" width="18.5703125" style="1" customWidth="1"/>
    <col min="7429" max="7429" width="21.140625" style="1" customWidth="1"/>
    <col min="7430" max="7430" width="19.7109375" style="1" customWidth="1"/>
    <col min="7431" max="7431" width="17.28515625" style="1" customWidth="1"/>
    <col min="7432" max="7432" width="14.85546875" style="1" customWidth="1"/>
    <col min="7433" max="7668" width="9.140625" style="1"/>
    <col min="7669" max="7669" width="9.42578125" style="1" customWidth="1"/>
    <col min="7670" max="7670" width="38.28515625" style="1" customWidth="1"/>
    <col min="7671" max="7671" width="34.85546875" style="1" customWidth="1"/>
    <col min="7672" max="7672" width="31.140625" style="1" customWidth="1"/>
    <col min="7673" max="7673" width="22.28515625" style="1" customWidth="1"/>
    <col min="7674" max="7674" width="23.5703125" style="1" customWidth="1"/>
    <col min="7675" max="7675" width="22.28515625" style="1" customWidth="1"/>
    <col min="7676" max="7676" width="28.7109375" style="1" customWidth="1"/>
    <col min="7677" max="7677" width="22" style="1" customWidth="1"/>
    <col min="7678" max="7678" width="22.85546875" style="1" customWidth="1"/>
    <col min="7679" max="7679" width="23.5703125" style="1" customWidth="1"/>
    <col min="7680" max="7680" width="24.85546875" style="1" customWidth="1"/>
    <col min="7681" max="7681" width="23.5703125" style="1" customWidth="1"/>
    <col min="7682" max="7682" width="21.7109375" style="1" customWidth="1"/>
    <col min="7683" max="7683" width="29.7109375" style="1" customWidth="1"/>
    <col min="7684" max="7684" width="18.5703125" style="1" customWidth="1"/>
    <col min="7685" max="7685" width="21.140625" style="1" customWidth="1"/>
    <col min="7686" max="7686" width="19.7109375" style="1" customWidth="1"/>
    <col min="7687" max="7687" width="17.28515625" style="1" customWidth="1"/>
    <col min="7688" max="7688" width="14.85546875" style="1" customWidth="1"/>
    <col min="7689" max="7924" width="9.140625" style="1"/>
    <col min="7925" max="7925" width="9.42578125" style="1" customWidth="1"/>
    <col min="7926" max="7926" width="38.28515625" style="1" customWidth="1"/>
    <col min="7927" max="7927" width="34.85546875" style="1" customWidth="1"/>
    <col min="7928" max="7928" width="31.140625" style="1" customWidth="1"/>
    <col min="7929" max="7929" width="22.28515625" style="1" customWidth="1"/>
    <col min="7930" max="7930" width="23.5703125" style="1" customWidth="1"/>
    <col min="7931" max="7931" width="22.28515625" style="1" customWidth="1"/>
    <col min="7932" max="7932" width="28.7109375" style="1" customWidth="1"/>
    <col min="7933" max="7933" width="22" style="1" customWidth="1"/>
    <col min="7934" max="7934" width="22.85546875" style="1" customWidth="1"/>
    <col min="7935" max="7935" width="23.5703125" style="1" customWidth="1"/>
    <col min="7936" max="7936" width="24.85546875" style="1" customWidth="1"/>
    <col min="7937" max="7937" width="23.5703125" style="1" customWidth="1"/>
    <col min="7938" max="7938" width="21.7109375" style="1" customWidth="1"/>
    <col min="7939" max="7939" width="29.7109375" style="1" customWidth="1"/>
    <col min="7940" max="7940" width="18.5703125" style="1" customWidth="1"/>
    <col min="7941" max="7941" width="21.140625" style="1" customWidth="1"/>
    <col min="7942" max="7942" width="19.7109375" style="1" customWidth="1"/>
    <col min="7943" max="7943" width="17.28515625" style="1" customWidth="1"/>
    <col min="7944" max="7944" width="14.85546875" style="1" customWidth="1"/>
    <col min="7945" max="8180" width="9.140625" style="1"/>
    <col min="8181" max="8181" width="9.42578125" style="1" customWidth="1"/>
    <col min="8182" max="8182" width="38.28515625" style="1" customWidth="1"/>
    <col min="8183" max="8183" width="34.85546875" style="1" customWidth="1"/>
    <col min="8184" max="8184" width="31.140625" style="1" customWidth="1"/>
    <col min="8185" max="8185" width="22.28515625" style="1" customWidth="1"/>
    <col min="8186" max="8186" width="23.5703125" style="1" customWidth="1"/>
    <col min="8187" max="8187" width="22.28515625" style="1" customWidth="1"/>
    <col min="8188" max="8188" width="28.7109375" style="1" customWidth="1"/>
    <col min="8189" max="8189" width="22" style="1" customWidth="1"/>
    <col min="8190" max="8190" width="22.85546875" style="1" customWidth="1"/>
    <col min="8191" max="8191" width="23.5703125" style="1" customWidth="1"/>
    <col min="8192" max="8192" width="24.85546875" style="1" customWidth="1"/>
    <col min="8193" max="8193" width="23.5703125" style="1" customWidth="1"/>
    <col min="8194" max="8194" width="21.7109375" style="1" customWidth="1"/>
    <col min="8195" max="8195" width="29.7109375" style="1" customWidth="1"/>
    <col min="8196" max="8196" width="18.5703125" style="1" customWidth="1"/>
    <col min="8197" max="8197" width="21.140625" style="1" customWidth="1"/>
    <col min="8198" max="8198" width="19.7109375" style="1" customWidth="1"/>
    <col min="8199" max="8199" width="17.28515625" style="1" customWidth="1"/>
    <col min="8200" max="8200" width="14.85546875" style="1" customWidth="1"/>
    <col min="8201" max="8436" width="9.140625" style="1"/>
    <col min="8437" max="8437" width="9.42578125" style="1" customWidth="1"/>
    <col min="8438" max="8438" width="38.28515625" style="1" customWidth="1"/>
    <col min="8439" max="8439" width="34.85546875" style="1" customWidth="1"/>
    <col min="8440" max="8440" width="31.140625" style="1" customWidth="1"/>
    <col min="8441" max="8441" width="22.28515625" style="1" customWidth="1"/>
    <col min="8442" max="8442" width="23.5703125" style="1" customWidth="1"/>
    <col min="8443" max="8443" width="22.28515625" style="1" customWidth="1"/>
    <col min="8444" max="8444" width="28.7109375" style="1" customWidth="1"/>
    <col min="8445" max="8445" width="22" style="1" customWidth="1"/>
    <col min="8446" max="8446" width="22.85546875" style="1" customWidth="1"/>
    <col min="8447" max="8447" width="23.5703125" style="1" customWidth="1"/>
    <col min="8448" max="8448" width="24.85546875" style="1" customWidth="1"/>
    <col min="8449" max="8449" width="23.5703125" style="1" customWidth="1"/>
    <col min="8450" max="8450" width="21.7109375" style="1" customWidth="1"/>
    <col min="8451" max="8451" width="29.7109375" style="1" customWidth="1"/>
    <col min="8452" max="8452" width="18.5703125" style="1" customWidth="1"/>
    <col min="8453" max="8453" width="21.140625" style="1" customWidth="1"/>
    <col min="8454" max="8454" width="19.7109375" style="1" customWidth="1"/>
    <col min="8455" max="8455" width="17.28515625" style="1" customWidth="1"/>
    <col min="8456" max="8456" width="14.85546875" style="1" customWidth="1"/>
    <col min="8457" max="8692" width="9.140625" style="1"/>
    <col min="8693" max="8693" width="9.42578125" style="1" customWidth="1"/>
    <col min="8694" max="8694" width="38.28515625" style="1" customWidth="1"/>
    <col min="8695" max="8695" width="34.85546875" style="1" customWidth="1"/>
    <col min="8696" max="8696" width="31.140625" style="1" customWidth="1"/>
    <col min="8697" max="8697" width="22.28515625" style="1" customWidth="1"/>
    <col min="8698" max="8698" width="23.5703125" style="1" customWidth="1"/>
    <col min="8699" max="8699" width="22.28515625" style="1" customWidth="1"/>
    <col min="8700" max="8700" width="28.7109375" style="1" customWidth="1"/>
    <col min="8701" max="8701" width="22" style="1" customWidth="1"/>
    <col min="8702" max="8702" width="22.85546875" style="1" customWidth="1"/>
    <col min="8703" max="8703" width="23.5703125" style="1" customWidth="1"/>
    <col min="8704" max="8704" width="24.85546875" style="1" customWidth="1"/>
    <col min="8705" max="8705" width="23.5703125" style="1" customWidth="1"/>
    <col min="8706" max="8706" width="21.7109375" style="1" customWidth="1"/>
    <col min="8707" max="8707" width="29.7109375" style="1" customWidth="1"/>
    <col min="8708" max="8708" width="18.5703125" style="1" customWidth="1"/>
    <col min="8709" max="8709" width="21.140625" style="1" customWidth="1"/>
    <col min="8710" max="8710" width="19.7109375" style="1" customWidth="1"/>
    <col min="8711" max="8711" width="17.28515625" style="1" customWidth="1"/>
    <col min="8712" max="8712" width="14.85546875" style="1" customWidth="1"/>
    <col min="8713" max="8948" width="9.140625" style="1"/>
    <col min="8949" max="8949" width="9.42578125" style="1" customWidth="1"/>
    <col min="8950" max="8950" width="38.28515625" style="1" customWidth="1"/>
    <col min="8951" max="8951" width="34.85546875" style="1" customWidth="1"/>
    <col min="8952" max="8952" width="31.140625" style="1" customWidth="1"/>
    <col min="8953" max="8953" width="22.28515625" style="1" customWidth="1"/>
    <col min="8954" max="8954" width="23.5703125" style="1" customWidth="1"/>
    <col min="8955" max="8955" width="22.28515625" style="1" customWidth="1"/>
    <col min="8956" max="8956" width="28.7109375" style="1" customWidth="1"/>
    <col min="8957" max="8957" width="22" style="1" customWidth="1"/>
    <col min="8958" max="8958" width="22.85546875" style="1" customWidth="1"/>
    <col min="8959" max="8959" width="23.5703125" style="1" customWidth="1"/>
    <col min="8960" max="8960" width="24.85546875" style="1" customWidth="1"/>
    <col min="8961" max="8961" width="23.5703125" style="1" customWidth="1"/>
    <col min="8962" max="8962" width="21.7109375" style="1" customWidth="1"/>
    <col min="8963" max="8963" width="29.7109375" style="1" customWidth="1"/>
    <col min="8964" max="8964" width="18.5703125" style="1" customWidth="1"/>
    <col min="8965" max="8965" width="21.140625" style="1" customWidth="1"/>
    <col min="8966" max="8966" width="19.7109375" style="1" customWidth="1"/>
    <col min="8967" max="8967" width="17.28515625" style="1" customWidth="1"/>
    <col min="8968" max="8968" width="14.85546875" style="1" customWidth="1"/>
    <col min="8969" max="9204" width="9.140625" style="1"/>
    <col min="9205" max="9205" width="9.42578125" style="1" customWidth="1"/>
    <col min="9206" max="9206" width="38.28515625" style="1" customWidth="1"/>
    <col min="9207" max="9207" width="34.85546875" style="1" customWidth="1"/>
    <col min="9208" max="9208" width="31.140625" style="1" customWidth="1"/>
    <col min="9209" max="9209" width="22.28515625" style="1" customWidth="1"/>
    <col min="9210" max="9210" width="23.5703125" style="1" customWidth="1"/>
    <col min="9211" max="9211" width="22.28515625" style="1" customWidth="1"/>
    <col min="9212" max="9212" width="28.7109375" style="1" customWidth="1"/>
    <col min="9213" max="9213" width="22" style="1" customWidth="1"/>
    <col min="9214" max="9214" width="22.85546875" style="1" customWidth="1"/>
    <col min="9215" max="9215" width="23.5703125" style="1" customWidth="1"/>
    <col min="9216" max="9216" width="24.85546875" style="1" customWidth="1"/>
    <col min="9217" max="9217" width="23.5703125" style="1" customWidth="1"/>
    <col min="9218" max="9218" width="21.7109375" style="1" customWidth="1"/>
    <col min="9219" max="9219" width="29.7109375" style="1" customWidth="1"/>
    <col min="9220" max="9220" width="18.5703125" style="1" customWidth="1"/>
    <col min="9221" max="9221" width="21.140625" style="1" customWidth="1"/>
    <col min="9222" max="9222" width="19.7109375" style="1" customWidth="1"/>
    <col min="9223" max="9223" width="17.28515625" style="1" customWidth="1"/>
    <col min="9224" max="9224" width="14.85546875" style="1" customWidth="1"/>
    <col min="9225" max="9460" width="9.140625" style="1"/>
    <col min="9461" max="9461" width="9.42578125" style="1" customWidth="1"/>
    <col min="9462" max="9462" width="38.28515625" style="1" customWidth="1"/>
    <col min="9463" max="9463" width="34.85546875" style="1" customWidth="1"/>
    <col min="9464" max="9464" width="31.140625" style="1" customWidth="1"/>
    <col min="9465" max="9465" width="22.28515625" style="1" customWidth="1"/>
    <col min="9466" max="9466" width="23.5703125" style="1" customWidth="1"/>
    <col min="9467" max="9467" width="22.28515625" style="1" customWidth="1"/>
    <col min="9468" max="9468" width="28.7109375" style="1" customWidth="1"/>
    <col min="9469" max="9469" width="22" style="1" customWidth="1"/>
    <col min="9470" max="9470" width="22.85546875" style="1" customWidth="1"/>
    <col min="9471" max="9471" width="23.5703125" style="1" customWidth="1"/>
    <col min="9472" max="9472" width="24.85546875" style="1" customWidth="1"/>
    <col min="9473" max="9473" width="23.5703125" style="1" customWidth="1"/>
    <col min="9474" max="9474" width="21.7109375" style="1" customWidth="1"/>
    <col min="9475" max="9475" width="29.7109375" style="1" customWidth="1"/>
    <col min="9476" max="9476" width="18.5703125" style="1" customWidth="1"/>
    <col min="9477" max="9477" width="21.140625" style="1" customWidth="1"/>
    <col min="9478" max="9478" width="19.7109375" style="1" customWidth="1"/>
    <col min="9479" max="9479" width="17.28515625" style="1" customWidth="1"/>
    <col min="9480" max="9480" width="14.85546875" style="1" customWidth="1"/>
    <col min="9481" max="9716" width="9.140625" style="1"/>
    <col min="9717" max="9717" width="9.42578125" style="1" customWidth="1"/>
    <col min="9718" max="9718" width="38.28515625" style="1" customWidth="1"/>
    <col min="9719" max="9719" width="34.85546875" style="1" customWidth="1"/>
    <col min="9720" max="9720" width="31.140625" style="1" customWidth="1"/>
    <col min="9721" max="9721" width="22.28515625" style="1" customWidth="1"/>
    <col min="9722" max="9722" width="23.5703125" style="1" customWidth="1"/>
    <col min="9723" max="9723" width="22.28515625" style="1" customWidth="1"/>
    <col min="9724" max="9724" width="28.7109375" style="1" customWidth="1"/>
    <col min="9725" max="9725" width="22" style="1" customWidth="1"/>
    <col min="9726" max="9726" width="22.85546875" style="1" customWidth="1"/>
    <col min="9727" max="9727" width="23.5703125" style="1" customWidth="1"/>
    <col min="9728" max="9728" width="24.85546875" style="1" customWidth="1"/>
    <col min="9729" max="9729" width="23.5703125" style="1" customWidth="1"/>
    <col min="9730" max="9730" width="21.7109375" style="1" customWidth="1"/>
    <col min="9731" max="9731" width="29.7109375" style="1" customWidth="1"/>
    <col min="9732" max="9732" width="18.5703125" style="1" customWidth="1"/>
    <col min="9733" max="9733" width="21.140625" style="1" customWidth="1"/>
    <col min="9734" max="9734" width="19.7109375" style="1" customWidth="1"/>
    <col min="9735" max="9735" width="17.28515625" style="1" customWidth="1"/>
    <col min="9736" max="9736" width="14.85546875" style="1" customWidth="1"/>
    <col min="9737" max="9972" width="9.140625" style="1"/>
    <col min="9973" max="9973" width="9.42578125" style="1" customWidth="1"/>
    <col min="9974" max="9974" width="38.28515625" style="1" customWidth="1"/>
    <col min="9975" max="9975" width="34.85546875" style="1" customWidth="1"/>
    <col min="9976" max="9976" width="31.140625" style="1" customWidth="1"/>
    <col min="9977" max="9977" width="22.28515625" style="1" customWidth="1"/>
    <col min="9978" max="9978" width="23.5703125" style="1" customWidth="1"/>
    <col min="9979" max="9979" width="22.28515625" style="1" customWidth="1"/>
    <col min="9980" max="9980" width="28.7109375" style="1" customWidth="1"/>
    <col min="9981" max="9981" width="22" style="1" customWidth="1"/>
    <col min="9982" max="9982" width="22.85546875" style="1" customWidth="1"/>
    <col min="9983" max="9983" width="23.5703125" style="1" customWidth="1"/>
    <col min="9984" max="9984" width="24.85546875" style="1" customWidth="1"/>
    <col min="9985" max="9985" width="23.5703125" style="1" customWidth="1"/>
    <col min="9986" max="9986" width="21.7109375" style="1" customWidth="1"/>
    <col min="9987" max="9987" width="29.7109375" style="1" customWidth="1"/>
    <col min="9988" max="9988" width="18.5703125" style="1" customWidth="1"/>
    <col min="9989" max="9989" width="21.140625" style="1" customWidth="1"/>
    <col min="9990" max="9990" width="19.7109375" style="1" customWidth="1"/>
    <col min="9991" max="9991" width="17.28515625" style="1" customWidth="1"/>
    <col min="9992" max="9992" width="14.85546875" style="1" customWidth="1"/>
    <col min="9993" max="10228" width="9.140625" style="1"/>
    <col min="10229" max="10229" width="9.42578125" style="1" customWidth="1"/>
    <col min="10230" max="10230" width="38.28515625" style="1" customWidth="1"/>
    <col min="10231" max="10231" width="34.85546875" style="1" customWidth="1"/>
    <col min="10232" max="10232" width="31.140625" style="1" customWidth="1"/>
    <col min="10233" max="10233" width="22.28515625" style="1" customWidth="1"/>
    <col min="10234" max="10234" width="23.5703125" style="1" customWidth="1"/>
    <col min="10235" max="10235" width="22.28515625" style="1" customWidth="1"/>
    <col min="10236" max="10236" width="28.7109375" style="1" customWidth="1"/>
    <col min="10237" max="10237" width="22" style="1" customWidth="1"/>
    <col min="10238" max="10238" width="22.85546875" style="1" customWidth="1"/>
    <col min="10239" max="10239" width="23.5703125" style="1" customWidth="1"/>
    <col min="10240" max="10240" width="24.85546875" style="1" customWidth="1"/>
    <col min="10241" max="10241" width="23.5703125" style="1" customWidth="1"/>
    <col min="10242" max="10242" width="21.7109375" style="1" customWidth="1"/>
    <col min="10243" max="10243" width="29.7109375" style="1" customWidth="1"/>
    <col min="10244" max="10244" width="18.5703125" style="1" customWidth="1"/>
    <col min="10245" max="10245" width="21.140625" style="1" customWidth="1"/>
    <col min="10246" max="10246" width="19.7109375" style="1" customWidth="1"/>
    <col min="10247" max="10247" width="17.28515625" style="1" customWidth="1"/>
    <col min="10248" max="10248" width="14.85546875" style="1" customWidth="1"/>
    <col min="10249" max="10484" width="9.140625" style="1"/>
    <col min="10485" max="10485" width="9.42578125" style="1" customWidth="1"/>
    <col min="10486" max="10486" width="38.28515625" style="1" customWidth="1"/>
    <col min="10487" max="10487" width="34.85546875" style="1" customWidth="1"/>
    <col min="10488" max="10488" width="31.140625" style="1" customWidth="1"/>
    <col min="10489" max="10489" width="22.28515625" style="1" customWidth="1"/>
    <col min="10490" max="10490" width="23.5703125" style="1" customWidth="1"/>
    <col min="10491" max="10491" width="22.28515625" style="1" customWidth="1"/>
    <col min="10492" max="10492" width="28.7109375" style="1" customWidth="1"/>
    <col min="10493" max="10493" width="22" style="1" customWidth="1"/>
    <col min="10494" max="10494" width="22.85546875" style="1" customWidth="1"/>
    <col min="10495" max="10495" width="23.5703125" style="1" customWidth="1"/>
    <col min="10496" max="10496" width="24.85546875" style="1" customWidth="1"/>
    <col min="10497" max="10497" width="23.5703125" style="1" customWidth="1"/>
    <col min="10498" max="10498" width="21.7109375" style="1" customWidth="1"/>
    <col min="10499" max="10499" width="29.7109375" style="1" customWidth="1"/>
    <col min="10500" max="10500" width="18.5703125" style="1" customWidth="1"/>
    <col min="10501" max="10501" width="21.140625" style="1" customWidth="1"/>
    <col min="10502" max="10502" width="19.7109375" style="1" customWidth="1"/>
    <col min="10503" max="10503" width="17.28515625" style="1" customWidth="1"/>
    <col min="10504" max="10504" width="14.85546875" style="1" customWidth="1"/>
    <col min="10505" max="10740" width="9.140625" style="1"/>
    <col min="10741" max="10741" width="9.42578125" style="1" customWidth="1"/>
    <col min="10742" max="10742" width="38.28515625" style="1" customWidth="1"/>
    <col min="10743" max="10743" width="34.85546875" style="1" customWidth="1"/>
    <col min="10744" max="10744" width="31.140625" style="1" customWidth="1"/>
    <col min="10745" max="10745" width="22.28515625" style="1" customWidth="1"/>
    <col min="10746" max="10746" width="23.5703125" style="1" customWidth="1"/>
    <col min="10747" max="10747" width="22.28515625" style="1" customWidth="1"/>
    <col min="10748" max="10748" width="28.7109375" style="1" customWidth="1"/>
    <col min="10749" max="10749" width="22" style="1" customWidth="1"/>
    <col min="10750" max="10750" width="22.85546875" style="1" customWidth="1"/>
    <col min="10751" max="10751" width="23.5703125" style="1" customWidth="1"/>
    <col min="10752" max="10752" width="24.85546875" style="1" customWidth="1"/>
    <col min="10753" max="10753" width="23.5703125" style="1" customWidth="1"/>
    <col min="10754" max="10754" width="21.7109375" style="1" customWidth="1"/>
    <col min="10755" max="10755" width="29.7109375" style="1" customWidth="1"/>
    <col min="10756" max="10756" width="18.5703125" style="1" customWidth="1"/>
    <col min="10757" max="10757" width="21.140625" style="1" customWidth="1"/>
    <col min="10758" max="10758" width="19.7109375" style="1" customWidth="1"/>
    <col min="10759" max="10759" width="17.28515625" style="1" customWidth="1"/>
    <col min="10760" max="10760" width="14.85546875" style="1" customWidth="1"/>
    <col min="10761" max="10996" width="9.140625" style="1"/>
    <col min="10997" max="10997" width="9.42578125" style="1" customWidth="1"/>
    <col min="10998" max="10998" width="38.28515625" style="1" customWidth="1"/>
    <col min="10999" max="10999" width="34.85546875" style="1" customWidth="1"/>
    <col min="11000" max="11000" width="31.140625" style="1" customWidth="1"/>
    <col min="11001" max="11001" width="22.28515625" style="1" customWidth="1"/>
    <col min="11002" max="11002" width="23.5703125" style="1" customWidth="1"/>
    <col min="11003" max="11003" width="22.28515625" style="1" customWidth="1"/>
    <col min="11004" max="11004" width="28.7109375" style="1" customWidth="1"/>
    <col min="11005" max="11005" width="22" style="1" customWidth="1"/>
    <col min="11006" max="11006" width="22.85546875" style="1" customWidth="1"/>
    <col min="11007" max="11007" width="23.5703125" style="1" customWidth="1"/>
    <col min="11008" max="11008" width="24.85546875" style="1" customWidth="1"/>
    <col min="11009" max="11009" width="23.5703125" style="1" customWidth="1"/>
    <col min="11010" max="11010" width="21.7109375" style="1" customWidth="1"/>
    <col min="11011" max="11011" width="29.7109375" style="1" customWidth="1"/>
    <col min="11012" max="11012" width="18.5703125" style="1" customWidth="1"/>
    <col min="11013" max="11013" width="21.140625" style="1" customWidth="1"/>
    <col min="11014" max="11014" width="19.7109375" style="1" customWidth="1"/>
    <col min="11015" max="11015" width="17.28515625" style="1" customWidth="1"/>
    <col min="11016" max="11016" width="14.85546875" style="1" customWidth="1"/>
    <col min="11017" max="11252" width="9.140625" style="1"/>
    <col min="11253" max="11253" width="9.42578125" style="1" customWidth="1"/>
    <col min="11254" max="11254" width="38.28515625" style="1" customWidth="1"/>
    <col min="11255" max="11255" width="34.85546875" style="1" customWidth="1"/>
    <col min="11256" max="11256" width="31.140625" style="1" customWidth="1"/>
    <col min="11257" max="11257" width="22.28515625" style="1" customWidth="1"/>
    <col min="11258" max="11258" width="23.5703125" style="1" customWidth="1"/>
    <col min="11259" max="11259" width="22.28515625" style="1" customWidth="1"/>
    <col min="11260" max="11260" width="28.7109375" style="1" customWidth="1"/>
    <col min="11261" max="11261" width="22" style="1" customWidth="1"/>
    <col min="11262" max="11262" width="22.85546875" style="1" customWidth="1"/>
    <col min="11263" max="11263" width="23.5703125" style="1" customWidth="1"/>
    <col min="11264" max="11264" width="24.85546875" style="1" customWidth="1"/>
    <col min="11265" max="11265" width="23.5703125" style="1" customWidth="1"/>
    <col min="11266" max="11266" width="21.7109375" style="1" customWidth="1"/>
    <col min="11267" max="11267" width="29.7109375" style="1" customWidth="1"/>
    <col min="11268" max="11268" width="18.5703125" style="1" customWidth="1"/>
    <col min="11269" max="11269" width="21.140625" style="1" customWidth="1"/>
    <col min="11270" max="11270" width="19.7109375" style="1" customWidth="1"/>
    <col min="11271" max="11271" width="17.28515625" style="1" customWidth="1"/>
    <col min="11272" max="11272" width="14.85546875" style="1" customWidth="1"/>
    <col min="11273" max="11508" width="9.140625" style="1"/>
    <col min="11509" max="11509" width="9.42578125" style="1" customWidth="1"/>
    <col min="11510" max="11510" width="38.28515625" style="1" customWidth="1"/>
    <col min="11511" max="11511" width="34.85546875" style="1" customWidth="1"/>
    <col min="11512" max="11512" width="31.140625" style="1" customWidth="1"/>
    <col min="11513" max="11513" width="22.28515625" style="1" customWidth="1"/>
    <col min="11514" max="11514" width="23.5703125" style="1" customWidth="1"/>
    <col min="11515" max="11515" width="22.28515625" style="1" customWidth="1"/>
    <col min="11516" max="11516" width="28.7109375" style="1" customWidth="1"/>
    <col min="11517" max="11517" width="22" style="1" customWidth="1"/>
    <col min="11518" max="11518" width="22.85546875" style="1" customWidth="1"/>
    <col min="11519" max="11519" width="23.5703125" style="1" customWidth="1"/>
    <col min="11520" max="11520" width="24.85546875" style="1" customWidth="1"/>
    <col min="11521" max="11521" width="23.5703125" style="1" customWidth="1"/>
    <col min="11522" max="11522" width="21.7109375" style="1" customWidth="1"/>
    <col min="11523" max="11523" width="29.7109375" style="1" customWidth="1"/>
    <col min="11524" max="11524" width="18.5703125" style="1" customWidth="1"/>
    <col min="11525" max="11525" width="21.140625" style="1" customWidth="1"/>
    <col min="11526" max="11526" width="19.7109375" style="1" customWidth="1"/>
    <col min="11527" max="11527" width="17.28515625" style="1" customWidth="1"/>
    <col min="11528" max="11528" width="14.85546875" style="1" customWidth="1"/>
    <col min="11529" max="11764" width="9.140625" style="1"/>
    <col min="11765" max="11765" width="9.42578125" style="1" customWidth="1"/>
    <col min="11766" max="11766" width="38.28515625" style="1" customWidth="1"/>
    <col min="11767" max="11767" width="34.85546875" style="1" customWidth="1"/>
    <col min="11768" max="11768" width="31.140625" style="1" customWidth="1"/>
    <col min="11769" max="11769" width="22.28515625" style="1" customWidth="1"/>
    <col min="11770" max="11770" width="23.5703125" style="1" customWidth="1"/>
    <col min="11771" max="11771" width="22.28515625" style="1" customWidth="1"/>
    <col min="11772" max="11772" width="28.7109375" style="1" customWidth="1"/>
    <col min="11773" max="11773" width="22" style="1" customWidth="1"/>
    <col min="11774" max="11774" width="22.85546875" style="1" customWidth="1"/>
    <col min="11775" max="11775" width="23.5703125" style="1" customWidth="1"/>
    <col min="11776" max="11776" width="24.85546875" style="1" customWidth="1"/>
    <col min="11777" max="11777" width="23.5703125" style="1" customWidth="1"/>
    <col min="11778" max="11778" width="21.7109375" style="1" customWidth="1"/>
    <col min="11779" max="11779" width="29.7109375" style="1" customWidth="1"/>
    <col min="11780" max="11780" width="18.5703125" style="1" customWidth="1"/>
    <col min="11781" max="11781" width="21.140625" style="1" customWidth="1"/>
    <col min="11782" max="11782" width="19.7109375" style="1" customWidth="1"/>
    <col min="11783" max="11783" width="17.28515625" style="1" customWidth="1"/>
    <col min="11784" max="11784" width="14.85546875" style="1" customWidth="1"/>
    <col min="11785" max="12020" width="9.140625" style="1"/>
    <col min="12021" max="12021" width="9.42578125" style="1" customWidth="1"/>
    <col min="12022" max="12022" width="38.28515625" style="1" customWidth="1"/>
    <col min="12023" max="12023" width="34.85546875" style="1" customWidth="1"/>
    <col min="12024" max="12024" width="31.140625" style="1" customWidth="1"/>
    <col min="12025" max="12025" width="22.28515625" style="1" customWidth="1"/>
    <col min="12026" max="12026" width="23.5703125" style="1" customWidth="1"/>
    <col min="12027" max="12027" width="22.28515625" style="1" customWidth="1"/>
    <col min="12028" max="12028" width="28.7109375" style="1" customWidth="1"/>
    <col min="12029" max="12029" width="22" style="1" customWidth="1"/>
    <col min="12030" max="12030" width="22.85546875" style="1" customWidth="1"/>
    <col min="12031" max="12031" width="23.5703125" style="1" customWidth="1"/>
    <col min="12032" max="12032" width="24.85546875" style="1" customWidth="1"/>
    <col min="12033" max="12033" width="23.5703125" style="1" customWidth="1"/>
    <col min="12034" max="12034" width="21.7109375" style="1" customWidth="1"/>
    <col min="12035" max="12035" width="29.7109375" style="1" customWidth="1"/>
    <col min="12036" max="12036" width="18.5703125" style="1" customWidth="1"/>
    <col min="12037" max="12037" width="21.140625" style="1" customWidth="1"/>
    <col min="12038" max="12038" width="19.7109375" style="1" customWidth="1"/>
    <col min="12039" max="12039" width="17.28515625" style="1" customWidth="1"/>
    <col min="12040" max="12040" width="14.85546875" style="1" customWidth="1"/>
    <col min="12041" max="12276" width="9.140625" style="1"/>
    <col min="12277" max="12277" width="9.42578125" style="1" customWidth="1"/>
    <col min="12278" max="12278" width="38.28515625" style="1" customWidth="1"/>
    <col min="12279" max="12279" width="34.85546875" style="1" customWidth="1"/>
    <col min="12280" max="12280" width="31.140625" style="1" customWidth="1"/>
    <col min="12281" max="12281" width="22.28515625" style="1" customWidth="1"/>
    <col min="12282" max="12282" width="23.5703125" style="1" customWidth="1"/>
    <col min="12283" max="12283" width="22.28515625" style="1" customWidth="1"/>
    <col min="12284" max="12284" width="28.7109375" style="1" customWidth="1"/>
    <col min="12285" max="12285" width="22" style="1" customWidth="1"/>
    <col min="12286" max="12286" width="22.85546875" style="1" customWidth="1"/>
    <col min="12287" max="12287" width="23.5703125" style="1" customWidth="1"/>
    <col min="12288" max="12288" width="24.85546875" style="1" customWidth="1"/>
    <col min="12289" max="12289" width="23.5703125" style="1" customWidth="1"/>
    <col min="12290" max="12290" width="21.7109375" style="1" customWidth="1"/>
    <col min="12291" max="12291" width="29.7109375" style="1" customWidth="1"/>
    <col min="12292" max="12292" width="18.5703125" style="1" customWidth="1"/>
    <col min="12293" max="12293" width="21.140625" style="1" customWidth="1"/>
    <col min="12294" max="12294" width="19.7109375" style="1" customWidth="1"/>
    <col min="12295" max="12295" width="17.28515625" style="1" customWidth="1"/>
    <col min="12296" max="12296" width="14.85546875" style="1" customWidth="1"/>
    <col min="12297" max="12532" width="9.140625" style="1"/>
    <col min="12533" max="12533" width="9.42578125" style="1" customWidth="1"/>
    <col min="12534" max="12534" width="38.28515625" style="1" customWidth="1"/>
    <col min="12535" max="12535" width="34.85546875" style="1" customWidth="1"/>
    <col min="12536" max="12536" width="31.140625" style="1" customWidth="1"/>
    <col min="12537" max="12537" width="22.28515625" style="1" customWidth="1"/>
    <col min="12538" max="12538" width="23.5703125" style="1" customWidth="1"/>
    <col min="12539" max="12539" width="22.28515625" style="1" customWidth="1"/>
    <col min="12540" max="12540" width="28.7109375" style="1" customWidth="1"/>
    <col min="12541" max="12541" width="22" style="1" customWidth="1"/>
    <col min="12542" max="12542" width="22.85546875" style="1" customWidth="1"/>
    <col min="12543" max="12543" width="23.5703125" style="1" customWidth="1"/>
    <col min="12544" max="12544" width="24.85546875" style="1" customWidth="1"/>
    <col min="12545" max="12545" width="23.5703125" style="1" customWidth="1"/>
    <col min="12546" max="12546" width="21.7109375" style="1" customWidth="1"/>
    <col min="12547" max="12547" width="29.7109375" style="1" customWidth="1"/>
    <col min="12548" max="12548" width="18.5703125" style="1" customWidth="1"/>
    <col min="12549" max="12549" width="21.140625" style="1" customWidth="1"/>
    <col min="12550" max="12550" width="19.7109375" style="1" customWidth="1"/>
    <col min="12551" max="12551" width="17.28515625" style="1" customWidth="1"/>
    <col min="12552" max="12552" width="14.85546875" style="1" customWidth="1"/>
    <col min="12553" max="12788" width="9.140625" style="1"/>
    <col min="12789" max="12789" width="9.42578125" style="1" customWidth="1"/>
    <col min="12790" max="12790" width="38.28515625" style="1" customWidth="1"/>
    <col min="12791" max="12791" width="34.85546875" style="1" customWidth="1"/>
    <col min="12792" max="12792" width="31.140625" style="1" customWidth="1"/>
    <col min="12793" max="12793" width="22.28515625" style="1" customWidth="1"/>
    <col min="12794" max="12794" width="23.5703125" style="1" customWidth="1"/>
    <col min="12795" max="12795" width="22.28515625" style="1" customWidth="1"/>
    <col min="12796" max="12796" width="28.7109375" style="1" customWidth="1"/>
    <col min="12797" max="12797" width="22" style="1" customWidth="1"/>
    <col min="12798" max="12798" width="22.85546875" style="1" customWidth="1"/>
    <col min="12799" max="12799" width="23.5703125" style="1" customWidth="1"/>
    <col min="12800" max="12800" width="24.85546875" style="1" customWidth="1"/>
    <col min="12801" max="12801" width="23.5703125" style="1" customWidth="1"/>
    <col min="12802" max="12802" width="21.7109375" style="1" customWidth="1"/>
    <col min="12803" max="12803" width="29.7109375" style="1" customWidth="1"/>
    <col min="12804" max="12804" width="18.5703125" style="1" customWidth="1"/>
    <col min="12805" max="12805" width="21.140625" style="1" customWidth="1"/>
    <col min="12806" max="12806" width="19.7109375" style="1" customWidth="1"/>
    <col min="12807" max="12807" width="17.28515625" style="1" customWidth="1"/>
    <col min="12808" max="12808" width="14.85546875" style="1" customWidth="1"/>
    <col min="12809" max="13044" width="9.140625" style="1"/>
    <col min="13045" max="13045" width="9.42578125" style="1" customWidth="1"/>
    <col min="13046" max="13046" width="38.28515625" style="1" customWidth="1"/>
    <col min="13047" max="13047" width="34.85546875" style="1" customWidth="1"/>
    <col min="13048" max="13048" width="31.140625" style="1" customWidth="1"/>
    <col min="13049" max="13049" width="22.28515625" style="1" customWidth="1"/>
    <col min="13050" max="13050" width="23.5703125" style="1" customWidth="1"/>
    <col min="13051" max="13051" width="22.28515625" style="1" customWidth="1"/>
    <col min="13052" max="13052" width="28.7109375" style="1" customWidth="1"/>
    <col min="13053" max="13053" width="22" style="1" customWidth="1"/>
    <col min="13054" max="13054" width="22.85546875" style="1" customWidth="1"/>
    <col min="13055" max="13055" width="23.5703125" style="1" customWidth="1"/>
    <col min="13056" max="13056" width="24.85546875" style="1" customWidth="1"/>
    <col min="13057" max="13057" width="23.5703125" style="1" customWidth="1"/>
    <col min="13058" max="13058" width="21.7109375" style="1" customWidth="1"/>
    <col min="13059" max="13059" width="29.7109375" style="1" customWidth="1"/>
    <col min="13060" max="13060" width="18.5703125" style="1" customWidth="1"/>
    <col min="13061" max="13061" width="21.140625" style="1" customWidth="1"/>
    <col min="13062" max="13062" width="19.7109375" style="1" customWidth="1"/>
    <col min="13063" max="13063" width="17.28515625" style="1" customWidth="1"/>
    <col min="13064" max="13064" width="14.85546875" style="1" customWidth="1"/>
    <col min="13065" max="13300" width="9.140625" style="1"/>
    <col min="13301" max="13301" width="9.42578125" style="1" customWidth="1"/>
    <col min="13302" max="13302" width="38.28515625" style="1" customWidth="1"/>
    <col min="13303" max="13303" width="34.85546875" style="1" customWidth="1"/>
    <col min="13304" max="13304" width="31.140625" style="1" customWidth="1"/>
    <col min="13305" max="13305" width="22.28515625" style="1" customWidth="1"/>
    <col min="13306" max="13306" width="23.5703125" style="1" customWidth="1"/>
    <col min="13307" max="13307" width="22.28515625" style="1" customWidth="1"/>
    <col min="13308" max="13308" width="28.7109375" style="1" customWidth="1"/>
    <col min="13309" max="13309" width="22" style="1" customWidth="1"/>
    <col min="13310" max="13310" width="22.85546875" style="1" customWidth="1"/>
    <col min="13311" max="13311" width="23.5703125" style="1" customWidth="1"/>
    <col min="13312" max="13312" width="24.85546875" style="1" customWidth="1"/>
    <col min="13313" max="13313" width="23.5703125" style="1" customWidth="1"/>
    <col min="13314" max="13314" width="21.7109375" style="1" customWidth="1"/>
    <col min="13315" max="13315" width="29.7109375" style="1" customWidth="1"/>
    <col min="13316" max="13316" width="18.5703125" style="1" customWidth="1"/>
    <col min="13317" max="13317" width="21.140625" style="1" customWidth="1"/>
    <col min="13318" max="13318" width="19.7109375" style="1" customWidth="1"/>
    <col min="13319" max="13319" width="17.28515625" style="1" customWidth="1"/>
    <col min="13320" max="13320" width="14.85546875" style="1" customWidth="1"/>
    <col min="13321" max="13556" width="9.140625" style="1"/>
    <col min="13557" max="13557" width="9.42578125" style="1" customWidth="1"/>
    <col min="13558" max="13558" width="38.28515625" style="1" customWidth="1"/>
    <col min="13559" max="13559" width="34.85546875" style="1" customWidth="1"/>
    <col min="13560" max="13560" width="31.140625" style="1" customWidth="1"/>
    <col min="13561" max="13561" width="22.28515625" style="1" customWidth="1"/>
    <col min="13562" max="13562" width="23.5703125" style="1" customWidth="1"/>
    <col min="13563" max="13563" width="22.28515625" style="1" customWidth="1"/>
    <col min="13564" max="13564" width="28.7109375" style="1" customWidth="1"/>
    <col min="13565" max="13565" width="22" style="1" customWidth="1"/>
    <col min="13566" max="13566" width="22.85546875" style="1" customWidth="1"/>
    <col min="13567" max="13567" width="23.5703125" style="1" customWidth="1"/>
    <col min="13568" max="13568" width="24.85546875" style="1" customWidth="1"/>
    <col min="13569" max="13569" width="23.5703125" style="1" customWidth="1"/>
    <col min="13570" max="13570" width="21.7109375" style="1" customWidth="1"/>
    <col min="13571" max="13571" width="29.7109375" style="1" customWidth="1"/>
    <col min="13572" max="13572" width="18.5703125" style="1" customWidth="1"/>
    <col min="13573" max="13573" width="21.140625" style="1" customWidth="1"/>
    <col min="13574" max="13574" width="19.7109375" style="1" customWidth="1"/>
    <col min="13575" max="13575" width="17.28515625" style="1" customWidth="1"/>
    <col min="13576" max="13576" width="14.85546875" style="1" customWidth="1"/>
    <col min="13577" max="13812" width="9.140625" style="1"/>
    <col min="13813" max="13813" width="9.42578125" style="1" customWidth="1"/>
    <col min="13814" max="13814" width="38.28515625" style="1" customWidth="1"/>
    <col min="13815" max="13815" width="34.85546875" style="1" customWidth="1"/>
    <col min="13816" max="13816" width="31.140625" style="1" customWidth="1"/>
    <col min="13817" max="13817" width="22.28515625" style="1" customWidth="1"/>
    <col min="13818" max="13818" width="23.5703125" style="1" customWidth="1"/>
    <col min="13819" max="13819" width="22.28515625" style="1" customWidth="1"/>
    <col min="13820" max="13820" width="28.7109375" style="1" customWidth="1"/>
    <col min="13821" max="13821" width="22" style="1" customWidth="1"/>
    <col min="13822" max="13822" width="22.85546875" style="1" customWidth="1"/>
    <col min="13823" max="13823" width="23.5703125" style="1" customWidth="1"/>
    <col min="13824" max="13824" width="24.85546875" style="1" customWidth="1"/>
    <col min="13825" max="13825" width="23.5703125" style="1" customWidth="1"/>
    <col min="13826" max="13826" width="21.7109375" style="1" customWidth="1"/>
    <col min="13827" max="13827" width="29.7109375" style="1" customWidth="1"/>
    <col min="13828" max="13828" width="18.5703125" style="1" customWidth="1"/>
    <col min="13829" max="13829" width="21.140625" style="1" customWidth="1"/>
    <col min="13830" max="13830" width="19.7109375" style="1" customWidth="1"/>
    <col min="13831" max="13831" width="17.28515625" style="1" customWidth="1"/>
    <col min="13832" max="13832" width="14.85546875" style="1" customWidth="1"/>
    <col min="13833" max="14068" width="9.140625" style="1"/>
    <col min="14069" max="14069" width="9.42578125" style="1" customWidth="1"/>
    <col min="14070" max="14070" width="38.28515625" style="1" customWidth="1"/>
    <col min="14071" max="14071" width="34.85546875" style="1" customWidth="1"/>
    <col min="14072" max="14072" width="31.140625" style="1" customWidth="1"/>
    <col min="14073" max="14073" width="22.28515625" style="1" customWidth="1"/>
    <col min="14074" max="14074" width="23.5703125" style="1" customWidth="1"/>
    <col min="14075" max="14075" width="22.28515625" style="1" customWidth="1"/>
    <col min="14076" max="14076" width="28.7109375" style="1" customWidth="1"/>
    <col min="14077" max="14077" width="22" style="1" customWidth="1"/>
    <col min="14078" max="14078" width="22.85546875" style="1" customWidth="1"/>
    <col min="14079" max="14079" width="23.5703125" style="1" customWidth="1"/>
    <col min="14080" max="14080" width="24.85546875" style="1" customWidth="1"/>
    <col min="14081" max="14081" width="23.5703125" style="1" customWidth="1"/>
    <col min="14082" max="14082" width="21.7109375" style="1" customWidth="1"/>
    <col min="14083" max="14083" width="29.7109375" style="1" customWidth="1"/>
    <col min="14084" max="14084" width="18.5703125" style="1" customWidth="1"/>
    <col min="14085" max="14085" width="21.140625" style="1" customWidth="1"/>
    <col min="14086" max="14086" width="19.7109375" style="1" customWidth="1"/>
    <col min="14087" max="14087" width="17.28515625" style="1" customWidth="1"/>
    <col min="14088" max="14088" width="14.85546875" style="1" customWidth="1"/>
    <col min="14089" max="14324" width="9.140625" style="1"/>
    <col min="14325" max="14325" width="9.42578125" style="1" customWidth="1"/>
    <col min="14326" max="14326" width="38.28515625" style="1" customWidth="1"/>
    <col min="14327" max="14327" width="34.85546875" style="1" customWidth="1"/>
    <col min="14328" max="14328" width="31.140625" style="1" customWidth="1"/>
    <col min="14329" max="14329" width="22.28515625" style="1" customWidth="1"/>
    <col min="14330" max="14330" width="23.5703125" style="1" customWidth="1"/>
    <col min="14331" max="14331" width="22.28515625" style="1" customWidth="1"/>
    <col min="14332" max="14332" width="28.7109375" style="1" customWidth="1"/>
    <col min="14333" max="14333" width="22" style="1" customWidth="1"/>
    <col min="14334" max="14334" width="22.85546875" style="1" customWidth="1"/>
    <col min="14335" max="14335" width="23.5703125" style="1" customWidth="1"/>
    <col min="14336" max="14336" width="24.85546875" style="1" customWidth="1"/>
    <col min="14337" max="14337" width="23.5703125" style="1" customWidth="1"/>
    <col min="14338" max="14338" width="21.7109375" style="1" customWidth="1"/>
    <col min="14339" max="14339" width="29.7109375" style="1" customWidth="1"/>
    <col min="14340" max="14340" width="18.5703125" style="1" customWidth="1"/>
    <col min="14341" max="14341" width="21.140625" style="1" customWidth="1"/>
    <col min="14342" max="14342" width="19.7109375" style="1" customWidth="1"/>
    <col min="14343" max="14343" width="17.28515625" style="1" customWidth="1"/>
    <col min="14344" max="14344" width="14.85546875" style="1" customWidth="1"/>
    <col min="14345" max="14580" width="9.140625" style="1"/>
    <col min="14581" max="14581" width="9.42578125" style="1" customWidth="1"/>
    <col min="14582" max="14582" width="38.28515625" style="1" customWidth="1"/>
    <col min="14583" max="14583" width="34.85546875" style="1" customWidth="1"/>
    <col min="14584" max="14584" width="31.140625" style="1" customWidth="1"/>
    <col min="14585" max="14585" width="22.28515625" style="1" customWidth="1"/>
    <col min="14586" max="14586" width="23.5703125" style="1" customWidth="1"/>
    <col min="14587" max="14587" width="22.28515625" style="1" customWidth="1"/>
    <col min="14588" max="14588" width="28.7109375" style="1" customWidth="1"/>
    <col min="14589" max="14589" width="22" style="1" customWidth="1"/>
    <col min="14590" max="14590" width="22.85546875" style="1" customWidth="1"/>
    <col min="14591" max="14591" width="23.5703125" style="1" customWidth="1"/>
    <col min="14592" max="14592" width="24.85546875" style="1" customWidth="1"/>
    <col min="14593" max="14593" width="23.5703125" style="1" customWidth="1"/>
    <col min="14594" max="14594" width="21.7109375" style="1" customWidth="1"/>
    <col min="14595" max="14595" width="29.7109375" style="1" customWidth="1"/>
    <col min="14596" max="14596" width="18.5703125" style="1" customWidth="1"/>
    <col min="14597" max="14597" width="21.140625" style="1" customWidth="1"/>
    <col min="14598" max="14598" width="19.7109375" style="1" customWidth="1"/>
    <col min="14599" max="14599" width="17.28515625" style="1" customWidth="1"/>
    <col min="14600" max="14600" width="14.85546875" style="1" customWidth="1"/>
    <col min="14601" max="14836" width="9.140625" style="1"/>
    <col min="14837" max="14837" width="9.42578125" style="1" customWidth="1"/>
    <col min="14838" max="14838" width="38.28515625" style="1" customWidth="1"/>
    <col min="14839" max="14839" width="34.85546875" style="1" customWidth="1"/>
    <col min="14840" max="14840" width="31.140625" style="1" customWidth="1"/>
    <col min="14841" max="14841" width="22.28515625" style="1" customWidth="1"/>
    <col min="14842" max="14842" width="23.5703125" style="1" customWidth="1"/>
    <col min="14843" max="14843" width="22.28515625" style="1" customWidth="1"/>
    <col min="14844" max="14844" width="28.7109375" style="1" customWidth="1"/>
    <col min="14845" max="14845" width="22" style="1" customWidth="1"/>
    <col min="14846" max="14846" width="22.85546875" style="1" customWidth="1"/>
    <col min="14847" max="14847" width="23.5703125" style="1" customWidth="1"/>
    <col min="14848" max="14848" width="24.85546875" style="1" customWidth="1"/>
    <col min="14849" max="14849" width="23.5703125" style="1" customWidth="1"/>
    <col min="14850" max="14850" width="21.7109375" style="1" customWidth="1"/>
    <col min="14851" max="14851" width="29.7109375" style="1" customWidth="1"/>
    <col min="14852" max="14852" width="18.5703125" style="1" customWidth="1"/>
    <col min="14853" max="14853" width="21.140625" style="1" customWidth="1"/>
    <col min="14854" max="14854" width="19.7109375" style="1" customWidth="1"/>
    <col min="14855" max="14855" width="17.28515625" style="1" customWidth="1"/>
    <col min="14856" max="14856" width="14.85546875" style="1" customWidth="1"/>
    <col min="14857" max="15092" width="9.140625" style="1"/>
    <col min="15093" max="15093" width="9.42578125" style="1" customWidth="1"/>
    <col min="15094" max="15094" width="38.28515625" style="1" customWidth="1"/>
    <col min="15095" max="15095" width="34.85546875" style="1" customWidth="1"/>
    <col min="15096" max="15096" width="31.140625" style="1" customWidth="1"/>
    <col min="15097" max="15097" width="22.28515625" style="1" customWidth="1"/>
    <col min="15098" max="15098" width="23.5703125" style="1" customWidth="1"/>
    <col min="15099" max="15099" width="22.28515625" style="1" customWidth="1"/>
    <col min="15100" max="15100" width="28.7109375" style="1" customWidth="1"/>
    <col min="15101" max="15101" width="22" style="1" customWidth="1"/>
    <col min="15102" max="15102" width="22.85546875" style="1" customWidth="1"/>
    <col min="15103" max="15103" width="23.5703125" style="1" customWidth="1"/>
    <col min="15104" max="15104" width="24.85546875" style="1" customWidth="1"/>
    <col min="15105" max="15105" width="23.5703125" style="1" customWidth="1"/>
    <col min="15106" max="15106" width="21.7109375" style="1" customWidth="1"/>
    <col min="15107" max="15107" width="29.7109375" style="1" customWidth="1"/>
    <col min="15108" max="15108" width="18.5703125" style="1" customWidth="1"/>
    <col min="15109" max="15109" width="21.140625" style="1" customWidth="1"/>
    <col min="15110" max="15110" width="19.7109375" style="1" customWidth="1"/>
    <col min="15111" max="15111" width="17.28515625" style="1" customWidth="1"/>
    <col min="15112" max="15112" width="14.85546875" style="1" customWidth="1"/>
    <col min="15113" max="15348" width="9.140625" style="1"/>
    <col min="15349" max="15349" width="9.42578125" style="1" customWidth="1"/>
    <col min="15350" max="15350" width="38.28515625" style="1" customWidth="1"/>
    <col min="15351" max="15351" width="34.85546875" style="1" customWidth="1"/>
    <col min="15352" max="15352" width="31.140625" style="1" customWidth="1"/>
    <col min="15353" max="15353" width="22.28515625" style="1" customWidth="1"/>
    <col min="15354" max="15354" width="23.5703125" style="1" customWidth="1"/>
    <col min="15355" max="15355" width="22.28515625" style="1" customWidth="1"/>
    <col min="15356" max="15356" width="28.7109375" style="1" customWidth="1"/>
    <col min="15357" max="15357" width="22" style="1" customWidth="1"/>
    <col min="15358" max="15358" width="22.85546875" style="1" customWidth="1"/>
    <col min="15359" max="15359" width="23.5703125" style="1" customWidth="1"/>
    <col min="15360" max="15360" width="24.85546875" style="1" customWidth="1"/>
    <col min="15361" max="15361" width="23.5703125" style="1" customWidth="1"/>
    <col min="15362" max="15362" width="21.7109375" style="1" customWidth="1"/>
    <col min="15363" max="15363" width="29.7109375" style="1" customWidth="1"/>
    <col min="15364" max="15364" width="18.5703125" style="1" customWidth="1"/>
    <col min="15365" max="15365" width="21.140625" style="1" customWidth="1"/>
    <col min="15366" max="15366" width="19.7109375" style="1" customWidth="1"/>
    <col min="15367" max="15367" width="17.28515625" style="1" customWidth="1"/>
    <col min="15368" max="15368" width="14.85546875" style="1" customWidth="1"/>
    <col min="15369" max="15604" width="9.140625" style="1"/>
    <col min="15605" max="15605" width="9.42578125" style="1" customWidth="1"/>
    <col min="15606" max="15606" width="38.28515625" style="1" customWidth="1"/>
    <col min="15607" max="15607" width="34.85546875" style="1" customWidth="1"/>
    <col min="15608" max="15608" width="31.140625" style="1" customWidth="1"/>
    <col min="15609" max="15609" width="22.28515625" style="1" customWidth="1"/>
    <col min="15610" max="15610" width="23.5703125" style="1" customWidth="1"/>
    <col min="15611" max="15611" width="22.28515625" style="1" customWidth="1"/>
    <col min="15612" max="15612" width="28.7109375" style="1" customWidth="1"/>
    <col min="15613" max="15613" width="22" style="1" customWidth="1"/>
    <col min="15614" max="15614" width="22.85546875" style="1" customWidth="1"/>
    <col min="15615" max="15615" width="23.5703125" style="1" customWidth="1"/>
    <col min="15616" max="15616" width="24.85546875" style="1" customWidth="1"/>
    <col min="15617" max="15617" width="23.5703125" style="1" customWidth="1"/>
    <col min="15618" max="15618" width="21.7109375" style="1" customWidth="1"/>
    <col min="15619" max="15619" width="29.7109375" style="1" customWidth="1"/>
    <col min="15620" max="15620" width="18.5703125" style="1" customWidth="1"/>
    <col min="15621" max="15621" width="21.140625" style="1" customWidth="1"/>
    <col min="15622" max="15622" width="19.7109375" style="1" customWidth="1"/>
    <col min="15623" max="15623" width="17.28515625" style="1" customWidth="1"/>
    <col min="15624" max="15624" width="14.85546875" style="1" customWidth="1"/>
    <col min="15625" max="15860" width="9.140625" style="1"/>
    <col min="15861" max="15861" width="9.42578125" style="1" customWidth="1"/>
    <col min="15862" max="15862" width="38.28515625" style="1" customWidth="1"/>
    <col min="15863" max="15863" width="34.85546875" style="1" customWidth="1"/>
    <col min="15864" max="15864" width="31.140625" style="1" customWidth="1"/>
    <col min="15865" max="15865" width="22.28515625" style="1" customWidth="1"/>
    <col min="15866" max="15866" width="23.5703125" style="1" customWidth="1"/>
    <col min="15867" max="15867" width="22.28515625" style="1" customWidth="1"/>
    <col min="15868" max="15868" width="28.7109375" style="1" customWidth="1"/>
    <col min="15869" max="15869" width="22" style="1" customWidth="1"/>
    <col min="15870" max="15870" width="22.85546875" style="1" customWidth="1"/>
    <col min="15871" max="15871" width="23.5703125" style="1" customWidth="1"/>
    <col min="15872" max="15872" width="24.85546875" style="1" customWidth="1"/>
    <col min="15873" max="15873" width="23.5703125" style="1" customWidth="1"/>
    <col min="15874" max="15874" width="21.7109375" style="1" customWidth="1"/>
    <col min="15875" max="15875" width="29.7109375" style="1" customWidth="1"/>
    <col min="15876" max="15876" width="18.5703125" style="1" customWidth="1"/>
    <col min="15877" max="15877" width="21.140625" style="1" customWidth="1"/>
    <col min="15878" max="15878" width="19.7109375" style="1" customWidth="1"/>
    <col min="15879" max="15879" width="17.28515625" style="1" customWidth="1"/>
    <col min="15880" max="15880" width="14.85546875" style="1" customWidth="1"/>
    <col min="15881" max="16116" width="9.140625" style="1"/>
    <col min="16117" max="16117" width="9.42578125" style="1" customWidth="1"/>
    <col min="16118" max="16118" width="38.28515625" style="1" customWidth="1"/>
    <col min="16119" max="16119" width="34.85546875" style="1" customWidth="1"/>
    <col min="16120" max="16120" width="31.140625" style="1" customWidth="1"/>
    <col min="16121" max="16121" width="22.28515625" style="1" customWidth="1"/>
    <col min="16122" max="16122" width="23.5703125" style="1" customWidth="1"/>
    <col min="16123" max="16123" width="22.28515625" style="1" customWidth="1"/>
    <col min="16124" max="16124" width="28.7109375" style="1" customWidth="1"/>
    <col min="16125" max="16125" width="22" style="1" customWidth="1"/>
    <col min="16126" max="16126" width="22.85546875" style="1" customWidth="1"/>
    <col min="16127" max="16127" width="23.5703125" style="1" customWidth="1"/>
    <col min="16128" max="16128" width="24.85546875" style="1" customWidth="1"/>
    <col min="16129" max="16129" width="23.5703125" style="1" customWidth="1"/>
    <col min="16130" max="16130" width="21.7109375" style="1" customWidth="1"/>
    <col min="16131" max="16131" width="29.7109375" style="1" customWidth="1"/>
    <col min="16132" max="16132" width="18.5703125" style="1" customWidth="1"/>
    <col min="16133" max="16133" width="21.140625" style="1" customWidth="1"/>
    <col min="16134" max="16134" width="19.7109375" style="1" customWidth="1"/>
    <col min="16135" max="16135" width="17.28515625" style="1" customWidth="1"/>
    <col min="16136" max="16136" width="14.85546875" style="1" customWidth="1"/>
    <col min="16137" max="16384" width="9.140625" style="1"/>
  </cols>
  <sheetData>
    <row r="2" spans="1:232" x14ac:dyDescent="0.25">
      <c r="B2" s="5"/>
    </row>
    <row r="4" spans="1:232" x14ac:dyDescent="0.25">
      <c r="C4" s="6"/>
    </row>
    <row r="5" spans="1:232" ht="34.5" customHeight="1" x14ac:dyDescent="0.25">
      <c r="B5" s="181" t="s">
        <v>0</v>
      </c>
      <c r="C5" s="181"/>
      <c r="D5" s="181"/>
      <c r="E5" s="181"/>
      <c r="F5" s="181"/>
      <c r="G5" s="181"/>
      <c r="H5" s="181"/>
    </row>
    <row r="6" spans="1:232" ht="34.5" customHeight="1" thickBot="1" x14ac:dyDescent="0.25">
      <c r="B6" s="182" t="s">
        <v>1</v>
      </c>
      <c r="C6" s="182"/>
      <c r="D6" s="182"/>
      <c r="E6" s="182"/>
      <c r="F6" s="182"/>
      <c r="G6" s="182"/>
      <c r="H6" s="182"/>
    </row>
    <row r="7" spans="1:232" s="9" customFormat="1" ht="191.25" customHeight="1" thickBot="1" x14ac:dyDescent="0.25">
      <c r="A7" s="7" t="s">
        <v>2</v>
      </c>
      <c r="B7" s="8" t="s">
        <v>3</v>
      </c>
      <c r="C7" s="8" t="s">
        <v>4</v>
      </c>
      <c r="D7" s="8" t="s">
        <v>5</v>
      </c>
      <c r="E7" s="85" t="s">
        <v>6</v>
      </c>
      <c r="F7" s="85" t="s">
        <v>7</v>
      </c>
      <c r="G7" s="85" t="s">
        <v>9</v>
      </c>
      <c r="H7" s="85" t="s">
        <v>1282</v>
      </c>
      <c r="I7" s="177" t="s">
        <v>10</v>
      </c>
    </row>
    <row r="8" spans="1:232" s="13" customFormat="1" ht="15" x14ac:dyDescent="0.2">
      <c r="A8" s="10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75">
        <v>8</v>
      </c>
      <c r="I8" s="98">
        <v>9</v>
      </c>
    </row>
    <row r="9" spans="1:232" s="9" customFormat="1" ht="87.75" customHeight="1" x14ac:dyDescent="0.2">
      <c r="A9" s="14">
        <v>1</v>
      </c>
      <c r="B9" s="14" t="s">
        <v>12</v>
      </c>
      <c r="C9" s="14" t="s">
        <v>13</v>
      </c>
      <c r="D9" s="14" t="s">
        <v>14</v>
      </c>
      <c r="E9" s="18">
        <v>27</v>
      </c>
      <c r="F9" s="14">
        <v>7040.88</v>
      </c>
      <c r="G9" s="14" t="s">
        <v>15</v>
      </c>
      <c r="H9" s="14" t="s">
        <v>1284</v>
      </c>
      <c r="I9" s="178" t="s">
        <v>16</v>
      </c>
    </row>
    <row r="10" spans="1:232" s="4" customFormat="1" ht="75" customHeight="1" x14ac:dyDescent="0.2">
      <c r="A10" s="14">
        <v>4</v>
      </c>
      <c r="B10" s="14" t="s">
        <v>17</v>
      </c>
      <c r="C10" s="14" t="s">
        <v>18</v>
      </c>
      <c r="D10" s="14"/>
      <c r="E10" s="18">
        <v>27.4</v>
      </c>
      <c r="F10" s="14">
        <v>4191</v>
      </c>
      <c r="G10" s="14" t="s">
        <v>19</v>
      </c>
      <c r="H10" s="14" t="s">
        <v>1283</v>
      </c>
      <c r="I10" s="178" t="s">
        <v>16</v>
      </c>
    </row>
    <row r="11" spans="1:232" s="23" customFormat="1" ht="72.75" customHeight="1" x14ac:dyDescent="0.2">
      <c r="A11" s="14">
        <v>6</v>
      </c>
      <c r="B11" s="48" t="s">
        <v>20</v>
      </c>
      <c r="C11" s="48" t="s">
        <v>21</v>
      </c>
      <c r="D11" s="14"/>
      <c r="E11" s="18"/>
      <c r="F11" s="20"/>
      <c r="G11" s="14"/>
      <c r="H11" s="14"/>
      <c r="I11" s="178" t="s">
        <v>16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</row>
    <row r="12" spans="1:232" s="23" customFormat="1" ht="106.5" customHeight="1" x14ac:dyDescent="0.2">
      <c r="A12" s="24" t="s">
        <v>22</v>
      </c>
      <c r="B12" s="14" t="s">
        <v>23</v>
      </c>
      <c r="C12" s="14" t="s">
        <v>21</v>
      </c>
      <c r="D12" s="20" t="s">
        <v>24</v>
      </c>
      <c r="E12" s="18">
        <v>162.9</v>
      </c>
      <c r="F12" s="20">
        <v>10530.52</v>
      </c>
      <c r="G12" s="14" t="s">
        <v>25</v>
      </c>
      <c r="H12" s="14" t="s">
        <v>1285</v>
      </c>
      <c r="I12" s="17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</row>
    <row r="13" spans="1:232" s="3" customFormat="1" ht="105" customHeight="1" x14ac:dyDescent="0.2">
      <c r="A13" s="24" t="s">
        <v>26</v>
      </c>
      <c r="B13" s="14" t="s">
        <v>27</v>
      </c>
      <c r="C13" s="14" t="s">
        <v>21</v>
      </c>
      <c r="D13" s="20" t="s">
        <v>28</v>
      </c>
      <c r="E13" s="18">
        <v>257.60000000000002</v>
      </c>
      <c r="F13" s="20">
        <v>7452.37</v>
      </c>
      <c r="G13" s="14" t="s">
        <v>29</v>
      </c>
      <c r="H13" s="14" t="s">
        <v>1285</v>
      </c>
      <c r="I13" s="178" t="s">
        <v>16</v>
      </c>
    </row>
    <row r="14" spans="1:232" s="3" customFormat="1" ht="99" customHeight="1" x14ac:dyDescent="0.2">
      <c r="A14" s="24" t="s">
        <v>30</v>
      </c>
      <c r="B14" s="14" t="s">
        <v>31</v>
      </c>
      <c r="C14" s="14" t="s">
        <v>21</v>
      </c>
      <c r="D14" s="20" t="s">
        <v>32</v>
      </c>
      <c r="E14" s="18">
        <v>77.3</v>
      </c>
      <c r="F14" s="20">
        <v>10530.52</v>
      </c>
      <c r="G14" s="14" t="s">
        <v>33</v>
      </c>
      <c r="H14" s="14" t="s">
        <v>1285</v>
      </c>
      <c r="I14" s="178" t="s">
        <v>16</v>
      </c>
    </row>
    <row r="15" spans="1:232" ht="79.5" customHeight="1" x14ac:dyDescent="0.2">
      <c r="A15" s="24" t="s">
        <v>34</v>
      </c>
      <c r="B15" s="14" t="s">
        <v>35</v>
      </c>
      <c r="C15" s="14" t="s">
        <v>21</v>
      </c>
      <c r="D15" s="20" t="s">
        <v>36</v>
      </c>
      <c r="E15" s="18">
        <v>141.69999999999999</v>
      </c>
      <c r="F15" s="20">
        <v>4095.38</v>
      </c>
      <c r="G15" s="14" t="s">
        <v>37</v>
      </c>
      <c r="H15" s="14" t="s">
        <v>1285</v>
      </c>
      <c r="I15" s="178" t="s">
        <v>16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</row>
    <row r="16" spans="1:232" s="23" customFormat="1" ht="92.25" customHeight="1" x14ac:dyDescent="0.2">
      <c r="A16" s="20">
        <v>7</v>
      </c>
      <c r="B16" s="14" t="s">
        <v>38</v>
      </c>
      <c r="C16" s="14" t="s">
        <v>39</v>
      </c>
      <c r="D16" s="14" t="s">
        <v>40</v>
      </c>
      <c r="E16" s="18">
        <v>627.20000000000005</v>
      </c>
      <c r="F16" s="20">
        <v>217300</v>
      </c>
      <c r="G16" s="14" t="s">
        <v>41</v>
      </c>
      <c r="H16" s="14" t="s">
        <v>1285</v>
      </c>
      <c r="I16" s="178" t="s">
        <v>16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</row>
    <row r="17" spans="1:232" s="23" customFormat="1" ht="73.5" customHeight="1" x14ac:dyDescent="0.2">
      <c r="A17" s="20">
        <v>8</v>
      </c>
      <c r="B17" s="14" t="s">
        <v>42</v>
      </c>
      <c r="C17" s="14" t="s">
        <v>43</v>
      </c>
      <c r="D17" s="14" t="s">
        <v>44</v>
      </c>
      <c r="E17" s="18">
        <v>148.69999999999999</v>
      </c>
      <c r="F17" s="20">
        <v>72801.570000000007</v>
      </c>
      <c r="G17" s="14" t="s">
        <v>45</v>
      </c>
      <c r="H17" s="14" t="s">
        <v>1285</v>
      </c>
      <c r="I17" s="178" t="s">
        <v>16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</row>
    <row r="18" spans="1:232" s="23" customFormat="1" ht="75" customHeight="1" x14ac:dyDescent="0.2">
      <c r="A18" s="20">
        <v>9</v>
      </c>
      <c r="B18" s="14" t="s">
        <v>12</v>
      </c>
      <c r="C18" s="14" t="s">
        <v>46</v>
      </c>
      <c r="D18" s="14" t="s">
        <v>47</v>
      </c>
      <c r="E18" s="18">
        <v>294.39999999999998</v>
      </c>
      <c r="F18" s="20">
        <v>497311.4</v>
      </c>
      <c r="G18" s="14" t="s">
        <v>48</v>
      </c>
      <c r="H18" s="14" t="s">
        <v>1285</v>
      </c>
      <c r="I18" s="178" t="s">
        <v>16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</row>
    <row r="19" spans="1:232" s="23" customFormat="1" ht="105.75" customHeight="1" x14ac:dyDescent="0.2">
      <c r="A19" s="20">
        <v>10</v>
      </c>
      <c r="B19" s="14" t="s">
        <v>49</v>
      </c>
      <c r="C19" s="14" t="s">
        <v>50</v>
      </c>
      <c r="D19" s="14" t="s">
        <v>51</v>
      </c>
      <c r="E19" s="26">
        <v>249</v>
      </c>
      <c r="F19" s="20">
        <v>231436.79999999999</v>
      </c>
      <c r="G19" s="14" t="s">
        <v>52</v>
      </c>
      <c r="H19" s="14" t="s">
        <v>1285</v>
      </c>
      <c r="I19" s="178" t="s">
        <v>16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</row>
    <row r="20" spans="1:232" s="27" customFormat="1" ht="121.5" customHeight="1" x14ac:dyDescent="0.2">
      <c r="A20" s="20">
        <v>16</v>
      </c>
      <c r="B20" s="14" t="s">
        <v>53</v>
      </c>
      <c r="C20" s="14" t="s">
        <v>54</v>
      </c>
      <c r="D20" s="14" t="s">
        <v>55</v>
      </c>
      <c r="E20" s="26">
        <v>43.6</v>
      </c>
      <c r="F20" s="20">
        <v>21060</v>
      </c>
      <c r="G20" s="14" t="s">
        <v>56</v>
      </c>
      <c r="H20" s="14" t="s">
        <v>1286</v>
      </c>
      <c r="I20" s="178" t="s">
        <v>16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</row>
    <row r="21" spans="1:232" s="27" customFormat="1" ht="128.25" customHeight="1" x14ac:dyDescent="0.2">
      <c r="A21" s="20">
        <v>17</v>
      </c>
      <c r="B21" s="14" t="s">
        <v>57</v>
      </c>
      <c r="C21" s="14" t="s">
        <v>58</v>
      </c>
      <c r="D21" s="14" t="s">
        <v>59</v>
      </c>
      <c r="E21" s="26">
        <v>2.2999999999999998</v>
      </c>
      <c r="F21" s="20">
        <v>16200</v>
      </c>
      <c r="G21" s="14" t="s">
        <v>60</v>
      </c>
      <c r="H21" s="14" t="s">
        <v>1286</v>
      </c>
      <c r="I21" s="178" t="s">
        <v>16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</row>
    <row r="22" spans="1:232" s="27" customFormat="1" ht="123" customHeight="1" x14ac:dyDescent="0.2">
      <c r="A22" s="20">
        <v>18</v>
      </c>
      <c r="B22" s="14" t="s">
        <v>61</v>
      </c>
      <c r="C22" s="14" t="s">
        <v>62</v>
      </c>
      <c r="D22" s="14" t="s">
        <v>63</v>
      </c>
      <c r="E22" s="26">
        <v>23.2</v>
      </c>
      <c r="F22" s="20">
        <v>21862.44</v>
      </c>
      <c r="G22" s="14" t="s">
        <v>64</v>
      </c>
      <c r="H22" s="14" t="s">
        <v>1286</v>
      </c>
      <c r="I22" s="178" t="s">
        <v>16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</row>
    <row r="23" spans="1:232" s="27" customFormat="1" ht="128.25" customHeight="1" x14ac:dyDescent="0.2">
      <c r="A23" s="20">
        <v>19</v>
      </c>
      <c r="B23" s="14" t="s">
        <v>65</v>
      </c>
      <c r="C23" s="14" t="s">
        <v>66</v>
      </c>
      <c r="D23" s="14" t="s">
        <v>67</v>
      </c>
      <c r="E23" s="26">
        <v>39.6</v>
      </c>
      <c r="F23" s="20">
        <v>13936.55</v>
      </c>
      <c r="G23" s="14" t="s">
        <v>68</v>
      </c>
      <c r="H23" s="14" t="s">
        <v>1286</v>
      </c>
      <c r="I23" s="178" t="s">
        <v>16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</row>
    <row r="24" spans="1:232" s="27" customFormat="1" ht="139.5" customHeight="1" x14ac:dyDescent="0.2">
      <c r="A24" s="20">
        <v>20</v>
      </c>
      <c r="B24" s="14" t="s">
        <v>69</v>
      </c>
      <c r="C24" s="14" t="s">
        <v>70</v>
      </c>
      <c r="D24" s="14" t="s">
        <v>71</v>
      </c>
      <c r="E24" s="26">
        <v>43.8</v>
      </c>
      <c r="F24" s="20">
        <v>21862.44</v>
      </c>
      <c r="G24" s="14" t="s">
        <v>72</v>
      </c>
      <c r="H24" s="14" t="s">
        <v>1286</v>
      </c>
      <c r="I24" s="178" t="s">
        <v>16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</row>
    <row r="25" spans="1:232" s="27" customFormat="1" ht="105.75" customHeight="1" x14ac:dyDescent="0.2">
      <c r="A25" s="20">
        <v>22</v>
      </c>
      <c r="B25" s="14" t="s">
        <v>73</v>
      </c>
      <c r="C25" s="14" t="s">
        <v>74</v>
      </c>
      <c r="D25" s="14"/>
      <c r="E25" s="26">
        <v>1</v>
      </c>
      <c r="F25" s="20">
        <v>255578</v>
      </c>
      <c r="G25" s="14"/>
      <c r="H25" s="14" t="s">
        <v>1286</v>
      </c>
      <c r="I25" s="178" t="s">
        <v>16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</row>
    <row r="26" spans="1:232" s="30" customFormat="1" ht="117.75" customHeight="1" x14ac:dyDescent="0.2">
      <c r="A26" s="20">
        <v>23</v>
      </c>
      <c r="B26" s="14" t="s">
        <v>75</v>
      </c>
      <c r="C26" s="14" t="s">
        <v>76</v>
      </c>
      <c r="D26" s="14"/>
      <c r="E26" s="26">
        <v>1</v>
      </c>
      <c r="F26" s="20"/>
      <c r="G26" s="14" t="s">
        <v>19</v>
      </c>
      <c r="H26" s="14" t="s">
        <v>1286</v>
      </c>
      <c r="I26" s="178" t="s">
        <v>16</v>
      </c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</row>
    <row r="27" spans="1:232" s="30" customFormat="1" ht="151.5" customHeight="1" x14ac:dyDescent="0.2">
      <c r="A27" s="20">
        <v>24</v>
      </c>
      <c r="B27" s="14" t="s">
        <v>77</v>
      </c>
      <c r="C27" s="14" t="s">
        <v>78</v>
      </c>
      <c r="D27" s="14"/>
      <c r="E27" s="26">
        <v>1</v>
      </c>
      <c r="F27" s="20">
        <v>122136</v>
      </c>
      <c r="G27" s="14" t="s">
        <v>19</v>
      </c>
      <c r="H27" s="14" t="s">
        <v>1286</v>
      </c>
      <c r="I27" s="178" t="s">
        <v>16</v>
      </c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</row>
    <row r="28" spans="1:232" s="30" customFormat="1" ht="146.25" customHeight="1" x14ac:dyDescent="0.2">
      <c r="A28" s="31">
        <v>25</v>
      </c>
      <c r="B28" s="33" t="s">
        <v>79</v>
      </c>
      <c r="C28" s="33" t="s">
        <v>80</v>
      </c>
      <c r="D28" s="33"/>
      <c r="E28" s="34">
        <v>1</v>
      </c>
      <c r="F28" s="31">
        <v>142178</v>
      </c>
      <c r="G28" s="14" t="s">
        <v>19</v>
      </c>
      <c r="H28" s="14" t="s">
        <v>1286</v>
      </c>
      <c r="I28" s="178" t="s">
        <v>16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</row>
    <row r="29" spans="1:232" s="27" customFormat="1" ht="127.5" customHeight="1" x14ac:dyDescent="0.2">
      <c r="A29" s="35">
        <v>35</v>
      </c>
      <c r="B29" s="48" t="s">
        <v>81</v>
      </c>
      <c r="C29" s="48" t="s">
        <v>82</v>
      </c>
      <c r="D29" s="14"/>
      <c r="E29" s="18">
        <v>7028</v>
      </c>
      <c r="F29" s="20">
        <v>912350</v>
      </c>
      <c r="G29" s="14"/>
      <c r="H29" s="14" t="s">
        <v>1286</v>
      </c>
      <c r="I29" s="178" t="s">
        <v>16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</row>
    <row r="30" spans="1:232" s="27" customFormat="1" ht="125.25" customHeight="1" x14ac:dyDescent="0.2">
      <c r="A30" s="36">
        <v>36</v>
      </c>
      <c r="B30" s="48" t="s">
        <v>83</v>
      </c>
      <c r="C30" s="48" t="s">
        <v>84</v>
      </c>
      <c r="D30" s="14"/>
      <c r="E30" s="18" t="s">
        <v>85</v>
      </c>
      <c r="F30" s="20">
        <v>942422</v>
      </c>
      <c r="G30" s="14"/>
      <c r="H30" s="14" t="s">
        <v>1286</v>
      </c>
      <c r="I30" s="178" t="s">
        <v>16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</row>
    <row r="31" spans="1:232" s="27" customFormat="1" ht="71.25" x14ac:dyDescent="0.2">
      <c r="A31" s="36">
        <v>37</v>
      </c>
      <c r="B31" s="48" t="s">
        <v>86</v>
      </c>
      <c r="C31" s="48" t="s">
        <v>87</v>
      </c>
      <c r="D31" s="14"/>
      <c r="E31" s="18" t="s">
        <v>88</v>
      </c>
      <c r="F31" s="20">
        <v>680400</v>
      </c>
      <c r="G31" s="14"/>
      <c r="H31" s="14" t="s">
        <v>1286</v>
      </c>
      <c r="I31" s="178" t="s">
        <v>16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</row>
    <row r="32" spans="1:232" s="27" customFormat="1" ht="121.5" customHeight="1" x14ac:dyDescent="0.2">
      <c r="A32" s="36">
        <v>38</v>
      </c>
      <c r="B32" s="48" t="s">
        <v>89</v>
      </c>
      <c r="C32" s="48" t="s">
        <v>90</v>
      </c>
      <c r="D32" s="14"/>
      <c r="E32" s="18" t="s">
        <v>91</v>
      </c>
      <c r="F32" s="20">
        <v>124500</v>
      </c>
      <c r="G32" s="14"/>
      <c r="H32" s="14" t="s">
        <v>1286</v>
      </c>
      <c r="I32" s="178" t="s">
        <v>16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</row>
    <row r="33" spans="1:232" s="27" customFormat="1" ht="126.75" customHeight="1" x14ac:dyDescent="0.2">
      <c r="A33" s="36">
        <v>39</v>
      </c>
      <c r="B33" s="48" t="s">
        <v>92</v>
      </c>
      <c r="C33" s="48" t="s">
        <v>93</v>
      </c>
      <c r="D33" s="14"/>
      <c r="E33" s="18" t="s">
        <v>94</v>
      </c>
      <c r="F33" s="20">
        <v>336500</v>
      </c>
      <c r="G33" s="14"/>
      <c r="H33" s="14" t="s">
        <v>1286</v>
      </c>
      <c r="I33" s="178" t="s">
        <v>16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</row>
    <row r="34" spans="1:232" s="27" customFormat="1" ht="122.25" customHeight="1" x14ac:dyDescent="0.2">
      <c r="A34" s="36">
        <v>40</v>
      </c>
      <c r="B34" s="48" t="s">
        <v>95</v>
      </c>
      <c r="C34" s="48" t="s">
        <v>96</v>
      </c>
      <c r="D34" s="14"/>
      <c r="E34" s="18" t="s">
        <v>97</v>
      </c>
      <c r="F34" s="20">
        <v>28100</v>
      </c>
      <c r="G34" s="14"/>
      <c r="H34" s="14" t="s">
        <v>1286</v>
      </c>
      <c r="I34" s="178" t="s">
        <v>16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</row>
    <row r="35" spans="1:232" s="27" customFormat="1" ht="97.5" customHeight="1" x14ac:dyDescent="0.2">
      <c r="A35" s="36">
        <v>41</v>
      </c>
      <c r="B35" s="48" t="s">
        <v>98</v>
      </c>
      <c r="C35" s="48" t="s">
        <v>99</v>
      </c>
      <c r="D35" s="14"/>
      <c r="E35" s="26" t="s">
        <v>100</v>
      </c>
      <c r="F35" s="20">
        <v>181500</v>
      </c>
      <c r="G35" s="14" t="s">
        <v>19</v>
      </c>
      <c r="H35" s="14" t="s">
        <v>1286</v>
      </c>
      <c r="I35" s="178" t="s">
        <v>16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</row>
    <row r="36" spans="1:232" s="27" customFormat="1" ht="123.75" customHeight="1" x14ac:dyDescent="0.2">
      <c r="A36" s="36">
        <v>42</v>
      </c>
      <c r="B36" s="48" t="s">
        <v>102</v>
      </c>
      <c r="C36" s="48" t="s">
        <v>103</v>
      </c>
      <c r="D36" s="14"/>
      <c r="E36" s="26">
        <v>7374</v>
      </c>
      <c r="F36" s="20">
        <v>11726363</v>
      </c>
      <c r="G36" s="14" t="s">
        <v>19</v>
      </c>
      <c r="H36" s="14" t="s">
        <v>1286</v>
      </c>
      <c r="I36" s="178" t="s">
        <v>16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</row>
    <row r="37" spans="1:232" s="27" customFormat="1" ht="130.5" customHeight="1" x14ac:dyDescent="0.2">
      <c r="A37" s="20">
        <v>45</v>
      </c>
      <c r="B37" s="14" t="s">
        <v>104</v>
      </c>
      <c r="C37" s="14" t="s">
        <v>105</v>
      </c>
      <c r="D37" s="14"/>
      <c r="E37" s="26"/>
      <c r="F37" s="20">
        <v>13500</v>
      </c>
      <c r="G37" s="14" t="s">
        <v>19</v>
      </c>
      <c r="H37" s="14" t="s">
        <v>1286</v>
      </c>
      <c r="I37" s="178" t="s">
        <v>16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</row>
    <row r="38" spans="1:232" s="27" customFormat="1" ht="123" customHeight="1" x14ac:dyDescent="0.2">
      <c r="A38" s="20">
        <v>47</v>
      </c>
      <c r="B38" s="14" t="s">
        <v>106</v>
      </c>
      <c r="C38" s="14" t="s">
        <v>107</v>
      </c>
      <c r="D38" s="14"/>
      <c r="E38" s="26"/>
      <c r="F38" s="20">
        <v>13939.56</v>
      </c>
      <c r="G38" s="14" t="s">
        <v>19</v>
      </c>
      <c r="H38" s="14" t="s">
        <v>1286</v>
      </c>
      <c r="I38" s="178" t="s">
        <v>16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</row>
    <row r="39" spans="1:232" s="38" customFormat="1" ht="99.75" customHeight="1" x14ac:dyDescent="0.2">
      <c r="A39" s="35">
        <v>53</v>
      </c>
      <c r="B39" s="48" t="s">
        <v>108</v>
      </c>
      <c r="C39" s="48" t="s">
        <v>109</v>
      </c>
      <c r="D39" s="14"/>
      <c r="E39" s="26">
        <v>143.9</v>
      </c>
      <c r="F39" s="20">
        <v>131859</v>
      </c>
      <c r="G39" s="14" t="s">
        <v>19</v>
      </c>
      <c r="H39" s="14"/>
      <c r="I39" s="178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</row>
    <row r="40" spans="1:232" s="38" customFormat="1" ht="133.5" customHeight="1" x14ac:dyDescent="0.2">
      <c r="A40" s="39" t="s">
        <v>110</v>
      </c>
      <c r="B40" s="14" t="s">
        <v>111</v>
      </c>
      <c r="C40" s="14" t="s">
        <v>112</v>
      </c>
      <c r="D40" s="14" t="s">
        <v>113</v>
      </c>
      <c r="E40" s="26">
        <v>35.4</v>
      </c>
      <c r="F40" s="20"/>
      <c r="G40" s="14" t="s">
        <v>114</v>
      </c>
      <c r="H40" s="14" t="s">
        <v>1287</v>
      </c>
      <c r="I40" s="178" t="s">
        <v>16</v>
      </c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</row>
    <row r="41" spans="1:232" ht="124.5" customHeight="1" x14ac:dyDescent="0.2">
      <c r="A41" s="36">
        <v>59</v>
      </c>
      <c r="B41" s="48" t="s">
        <v>108</v>
      </c>
      <c r="C41" s="48" t="s">
        <v>115</v>
      </c>
      <c r="D41" s="14"/>
      <c r="E41" s="26">
        <v>469.3</v>
      </c>
      <c r="F41" s="20">
        <v>697041</v>
      </c>
      <c r="G41" s="14" t="s">
        <v>19</v>
      </c>
      <c r="H41" s="14"/>
      <c r="I41" s="178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</row>
    <row r="42" spans="1:232" ht="103.5" customHeight="1" x14ac:dyDescent="0.2">
      <c r="A42" s="20" t="s">
        <v>116</v>
      </c>
      <c r="B42" s="14" t="s">
        <v>117</v>
      </c>
      <c r="C42" s="14" t="s">
        <v>118</v>
      </c>
      <c r="D42" s="14"/>
      <c r="E42" s="26">
        <v>48.6</v>
      </c>
      <c r="F42" s="20"/>
      <c r="G42" s="16" t="s">
        <v>119</v>
      </c>
      <c r="H42" s="14" t="s">
        <v>1287</v>
      </c>
      <c r="I42" s="178" t="s">
        <v>16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</row>
    <row r="43" spans="1:232" ht="94.5" customHeight="1" x14ac:dyDescent="0.2">
      <c r="A43" s="36">
        <v>61</v>
      </c>
      <c r="B43" s="48" t="s">
        <v>108</v>
      </c>
      <c r="C43" s="48" t="s">
        <v>120</v>
      </c>
      <c r="D43" s="14"/>
      <c r="E43" s="26"/>
      <c r="F43" s="20">
        <v>7041145</v>
      </c>
      <c r="G43" s="14" t="s">
        <v>19</v>
      </c>
      <c r="H43" s="14"/>
      <c r="I43" s="178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</row>
    <row r="44" spans="1:232" ht="101.25" customHeight="1" x14ac:dyDescent="0.2">
      <c r="A44" s="20" t="s">
        <v>121</v>
      </c>
      <c r="B44" s="14" t="s">
        <v>122</v>
      </c>
      <c r="C44" s="14" t="s">
        <v>123</v>
      </c>
      <c r="D44" s="14" t="s">
        <v>124</v>
      </c>
      <c r="E44" s="26">
        <v>61.6</v>
      </c>
      <c r="F44" s="20">
        <v>1446952.58</v>
      </c>
      <c r="G44" s="14" t="s">
        <v>125</v>
      </c>
      <c r="H44" s="14" t="s">
        <v>1287</v>
      </c>
      <c r="I44" s="178" t="s">
        <v>16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</row>
    <row r="45" spans="1:232" ht="100.5" customHeight="1" x14ac:dyDescent="0.2">
      <c r="A45" s="36">
        <v>63</v>
      </c>
      <c r="B45" s="48" t="s">
        <v>108</v>
      </c>
      <c r="C45" s="48" t="s">
        <v>126</v>
      </c>
      <c r="D45" s="14"/>
      <c r="E45" s="26">
        <v>2741.7</v>
      </c>
      <c r="F45" s="20">
        <v>5734916</v>
      </c>
      <c r="G45" s="14" t="s">
        <v>19</v>
      </c>
      <c r="H45" s="14"/>
      <c r="I45" s="178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</row>
    <row r="46" spans="1:232" ht="94.5" customHeight="1" x14ac:dyDescent="0.2">
      <c r="A46" s="20" t="s">
        <v>127</v>
      </c>
      <c r="B46" s="14" t="s">
        <v>128</v>
      </c>
      <c r="C46" s="14" t="s">
        <v>129</v>
      </c>
      <c r="D46" s="14" t="s">
        <v>130</v>
      </c>
      <c r="E46" s="26">
        <v>49.3</v>
      </c>
      <c r="F46" s="20"/>
      <c r="G46" s="14" t="s">
        <v>131</v>
      </c>
      <c r="H46" s="14" t="s">
        <v>1287</v>
      </c>
      <c r="I46" s="178" t="s">
        <v>16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</row>
    <row r="47" spans="1:232" ht="43.5" customHeight="1" x14ac:dyDescent="0.2">
      <c r="A47" s="36">
        <v>66</v>
      </c>
      <c r="B47" s="48" t="s">
        <v>108</v>
      </c>
      <c r="C47" s="48" t="s">
        <v>132</v>
      </c>
      <c r="D47" s="14"/>
      <c r="E47" s="26">
        <v>3209.5</v>
      </c>
      <c r="F47" s="20">
        <v>3256110</v>
      </c>
      <c r="G47" s="14" t="s">
        <v>19</v>
      </c>
      <c r="H47" s="14"/>
      <c r="I47" s="178" t="s">
        <v>16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</row>
    <row r="48" spans="1:232" ht="73.5" customHeight="1" x14ac:dyDescent="0.2">
      <c r="A48" s="20" t="s">
        <v>133</v>
      </c>
      <c r="B48" s="14" t="s">
        <v>134</v>
      </c>
      <c r="C48" s="14" t="s">
        <v>135</v>
      </c>
      <c r="D48" s="14" t="s">
        <v>136</v>
      </c>
      <c r="E48" s="26">
        <v>50.6</v>
      </c>
      <c r="F48" s="20"/>
      <c r="G48" s="14" t="s">
        <v>137</v>
      </c>
      <c r="H48" s="14" t="s">
        <v>1287</v>
      </c>
      <c r="I48" s="178" t="s">
        <v>16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</row>
    <row r="49" spans="1:232" ht="72.75" customHeight="1" x14ac:dyDescent="0.2">
      <c r="A49" s="20" t="s">
        <v>138</v>
      </c>
      <c r="B49" s="14" t="s">
        <v>139</v>
      </c>
      <c r="C49" s="14" t="s">
        <v>140</v>
      </c>
      <c r="D49" s="14" t="s">
        <v>141</v>
      </c>
      <c r="E49" s="26">
        <v>46.4</v>
      </c>
      <c r="F49" s="20"/>
      <c r="G49" s="14" t="s">
        <v>142</v>
      </c>
      <c r="H49" s="14" t="s">
        <v>1287</v>
      </c>
      <c r="I49" s="178" t="s">
        <v>16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</row>
    <row r="50" spans="1:232" s="3" customFormat="1" ht="39" customHeight="1" x14ac:dyDescent="0.2">
      <c r="A50" s="36">
        <v>71</v>
      </c>
      <c r="B50" s="48" t="s">
        <v>108</v>
      </c>
      <c r="C50" s="48" t="s">
        <v>143</v>
      </c>
      <c r="D50" s="14"/>
      <c r="E50" s="26">
        <v>5554.2</v>
      </c>
      <c r="F50" s="20">
        <v>3788892</v>
      </c>
      <c r="G50" s="14" t="s">
        <v>19</v>
      </c>
      <c r="H50" s="14"/>
      <c r="I50" s="178"/>
    </row>
    <row r="51" spans="1:232" s="3" customFormat="1" ht="71.25" x14ac:dyDescent="0.2">
      <c r="A51" s="40" t="s">
        <v>144</v>
      </c>
      <c r="B51" s="14" t="s">
        <v>145</v>
      </c>
      <c r="C51" s="14" t="s">
        <v>146</v>
      </c>
      <c r="D51" s="14" t="s">
        <v>147</v>
      </c>
      <c r="E51" s="26">
        <v>56.4</v>
      </c>
      <c r="F51" s="20"/>
      <c r="G51" s="14" t="s">
        <v>148</v>
      </c>
      <c r="H51" s="14" t="s">
        <v>1287</v>
      </c>
      <c r="I51" s="178" t="s">
        <v>16</v>
      </c>
    </row>
    <row r="52" spans="1:232" s="3" customFormat="1" ht="90" customHeight="1" x14ac:dyDescent="0.25">
      <c r="A52" s="20" t="s">
        <v>149</v>
      </c>
      <c r="B52" s="14" t="s">
        <v>150</v>
      </c>
      <c r="C52" s="14" t="s">
        <v>151</v>
      </c>
      <c r="D52" s="41" t="s">
        <v>152</v>
      </c>
      <c r="E52" s="26">
        <v>58</v>
      </c>
      <c r="F52" s="20"/>
      <c r="G52" s="14" t="s">
        <v>153</v>
      </c>
      <c r="H52" s="14" t="s">
        <v>1287</v>
      </c>
      <c r="I52" s="178" t="s">
        <v>16</v>
      </c>
    </row>
    <row r="53" spans="1:232" s="3" customFormat="1" ht="93" customHeight="1" x14ac:dyDescent="0.25">
      <c r="A53" s="20" t="s">
        <v>154</v>
      </c>
      <c r="B53" s="14" t="s">
        <v>128</v>
      </c>
      <c r="C53" s="14" t="s">
        <v>155</v>
      </c>
      <c r="D53" s="41" t="s">
        <v>156</v>
      </c>
      <c r="E53" s="26">
        <v>58.3</v>
      </c>
      <c r="F53" s="20"/>
      <c r="G53" s="14" t="s">
        <v>157</v>
      </c>
      <c r="H53" s="14" t="s">
        <v>1287</v>
      </c>
      <c r="I53" s="178" t="s">
        <v>16</v>
      </c>
    </row>
    <row r="54" spans="1:232" s="3" customFormat="1" ht="89.25" customHeight="1" x14ac:dyDescent="0.2">
      <c r="A54" s="20" t="s">
        <v>158</v>
      </c>
      <c r="B54" s="14" t="s">
        <v>159</v>
      </c>
      <c r="C54" s="14" t="s">
        <v>160</v>
      </c>
      <c r="D54" s="86" t="s">
        <v>161</v>
      </c>
      <c r="E54" s="26">
        <v>60.1</v>
      </c>
      <c r="F54" s="20"/>
      <c r="G54" s="14" t="s">
        <v>162</v>
      </c>
      <c r="H54" s="14" t="s">
        <v>1287</v>
      </c>
      <c r="I54" s="178" t="s">
        <v>16</v>
      </c>
    </row>
    <row r="55" spans="1:232" ht="78" customHeight="1" x14ac:dyDescent="0.2">
      <c r="A55" s="36">
        <v>74</v>
      </c>
      <c r="B55" s="48" t="s">
        <v>108</v>
      </c>
      <c r="C55" s="48" t="s">
        <v>163</v>
      </c>
      <c r="D55" s="14"/>
      <c r="E55" s="26">
        <v>1807.7</v>
      </c>
      <c r="F55" s="20">
        <v>3627333</v>
      </c>
      <c r="G55" s="14" t="s">
        <v>19</v>
      </c>
      <c r="H55" s="14"/>
      <c r="I55" s="178"/>
    </row>
    <row r="56" spans="1:232" ht="99.75" customHeight="1" x14ac:dyDescent="0.2">
      <c r="A56" s="20" t="s">
        <v>164</v>
      </c>
      <c r="B56" s="14" t="s">
        <v>165</v>
      </c>
      <c r="C56" s="14" t="s">
        <v>166</v>
      </c>
      <c r="D56" s="14"/>
      <c r="E56" s="26">
        <v>64.599999999999994</v>
      </c>
      <c r="F56" s="20"/>
      <c r="G56" s="14"/>
      <c r="H56" s="14" t="s">
        <v>1287</v>
      </c>
      <c r="I56" s="178" t="s">
        <v>16</v>
      </c>
    </row>
    <row r="57" spans="1:232" ht="90.75" customHeight="1" x14ac:dyDescent="0.2">
      <c r="A57" s="20" t="s">
        <v>167</v>
      </c>
      <c r="B57" s="14" t="s">
        <v>168</v>
      </c>
      <c r="C57" s="14" t="s">
        <v>169</v>
      </c>
      <c r="D57" s="14"/>
      <c r="E57" s="26">
        <v>63.7</v>
      </c>
      <c r="F57" s="20"/>
      <c r="G57" s="14"/>
      <c r="H57" s="14" t="s">
        <v>1287</v>
      </c>
      <c r="I57" s="178" t="s">
        <v>16</v>
      </c>
    </row>
    <row r="58" spans="1:232" ht="76.5" customHeight="1" x14ac:dyDescent="0.2">
      <c r="A58" s="36">
        <v>81</v>
      </c>
      <c r="B58" s="48" t="s">
        <v>108</v>
      </c>
      <c r="C58" s="48" t="s">
        <v>170</v>
      </c>
      <c r="D58" s="14"/>
      <c r="E58" s="26">
        <v>1506.7</v>
      </c>
      <c r="F58" s="20">
        <v>3630953</v>
      </c>
      <c r="G58" s="14" t="s">
        <v>19</v>
      </c>
      <c r="H58" s="14"/>
      <c r="I58" s="178"/>
    </row>
    <row r="59" spans="1:232" ht="71.25" x14ac:dyDescent="0.2">
      <c r="A59" s="40" t="s">
        <v>171</v>
      </c>
      <c r="B59" s="14" t="s">
        <v>172</v>
      </c>
      <c r="C59" s="14" t="s">
        <v>173</v>
      </c>
      <c r="D59" s="14"/>
      <c r="E59" s="26">
        <v>65.599999999999994</v>
      </c>
      <c r="F59" s="20"/>
      <c r="G59" s="14"/>
      <c r="H59" s="14" t="s">
        <v>1287</v>
      </c>
      <c r="I59" s="178" t="s">
        <v>16</v>
      </c>
    </row>
    <row r="60" spans="1:232" ht="78" customHeight="1" x14ac:dyDescent="0.2">
      <c r="A60" s="36">
        <v>82</v>
      </c>
      <c r="B60" s="48" t="s">
        <v>108</v>
      </c>
      <c r="C60" s="48" t="s">
        <v>174</v>
      </c>
      <c r="D60" s="14"/>
      <c r="E60" s="26">
        <v>2727.6</v>
      </c>
      <c r="F60" s="20">
        <v>3106078</v>
      </c>
      <c r="G60" s="14" t="s">
        <v>19</v>
      </c>
      <c r="H60" s="14"/>
      <c r="I60" s="178"/>
    </row>
    <row r="61" spans="1:232" ht="93" customHeight="1" x14ac:dyDescent="0.2">
      <c r="A61" s="20" t="s">
        <v>175</v>
      </c>
      <c r="B61" s="14" t="s">
        <v>176</v>
      </c>
      <c r="C61" s="14" t="s">
        <v>177</v>
      </c>
      <c r="D61" s="14" t="s">
        <v>178</v>
      </c>
      <c r="E61" s="26">
        <v>47.6</v>
      </c>
      <c r="F61" s="20"/>
      <c r="G61" s="14" t="s">
        <v>179</v>
      </c>
      <c r="H61" s="14" t="s">
        <v>1287</v>
      </c>
      <c r="I61" s="178" t="s">
        <v>16</v>
      </c>
    </row>
    <row r="62" spans="1:232" s="38" customFormat="1" ht="50.25" customHeight="1" x14ac:dyDescent="0.2">
      <c r="A62" s="36">
        <v>86</v>
      </c>
      <c r="B62" s="48" t="s">
        <v>108</v>
      </c>
      <c r="C62" s="48" t="s">
        <v>180</v>
      </c>
      <c r="D62" s="14"/>
      <c r="E62" s="26">
        <v>83.2</v>
      </c>
      <c r="F62" s="20">
        <v>84623</v>
      </c>
      <c r="G62" s="14" t="s">
        <v>19</v>
      </c>
      <c r="H62" s="14"/>
      <c r="I62" s="178"/>
    </row>
    <row r="63" spans="1:232" s="38" customFormat="1" ht="87.75" customHeight="1" x14ac:dyDescent="0.2">
      <c r="A63" s="20" t="s">
        <v>181</v>
      </c>
      <c r="B63" s="14" t="s">
        <v>182</v>
      </c>
      <c r="C63" s="14" t="s">
        <v>183</v>
      </c>
      <c r="D63" s="14" t="s">
        <v>184</v>
      </c>
      <c r="E63" s="26">
        <v>48.2</v>
      </c>
      <c r="F63" s="20"/>
      <c r="G63" s="14" t="s">
        <v>185</v>
      </c>
      <c r="H63" s="14" t="s">
        <v>1287</v>
      </c>
      <c r="I63" s="178" t="s">
        <v>16</v>
      </c>
    </row>
    <row r="64" spans="1:232" ht="51.75" customHeight="1" x14ac:dyDescent="0.2">
      <c r="A64" s="36">
        <v>87</v>
      </c>
      <c r="B64" s="48" t="s">
        <v>108</v>
      </c>
      <c r="C64" s="48" t="s">
        <v>186</v>
      </c>
      <c r="D64" s="14"/>
      <c r="E64" s="26">
        <v>707.1</v>
      </c>
      <c r="F64" s="20">
        <v>1343858</v>
      </c>
      <c r="G64" s="14" t="s">
        <v>19</v>
      </c>
      <c r="H64" s="14"/>
      <c r="I64" s="178"/>
    </row>
    <row r="65" spans="1:9" ht="97.5" customHeight="1" x14ac:dyDescent="0.2">
      <c r="A65" s="40" t="s">
        <v>187</v>
      </c>
      <c r="B65" s="14" t="s">
        <v>188</v>
      </c>
      <c r="C65" s="14" t="s">
        <v>189</v>
      </c>
      <c r="D65" s="14" t="s">
        <v>190</v>
      </c>
      <c r="E65" s="26">
        <v>57</v>
      </c>
      <c r="F65" s="20"/>
      <c r="G65" s="14" t="s">
        <v>191</v>
      </c>
      <c r="H65" s="14" t="s">
        <v>1287</v>
      </c>
      <c r="I65" s="178" t="s">
        <v>16</v>
      </c>
    </row>
    <row r="66" spans="1:9" ht="45.75" customHeight="1" x14ac:dyDescent="0.2">
      <c r="A66" s="36">
        <v>88</v>
      </c>
      <c r="B66" s="48" t="s">
        <v>108</v>
      </c>
      <c r="C66" s="48" t="s">
        <v>192</v>
      </c>
      <c r="D66" s="14"/>
      <c r="E66" s="26">
        <v>1130.3</v>
      </c>
      <c r="F66" s="20">
        <v>1029200</v>
      </c>
      <c r="G66" s="14" t="s">
        <v>19</v>
      </c>
      <c r="H66" s="14"/>
      <c r="I66" s="178"/>
    </row>
    <row r="67" spans="1:9" ht="97.5" customHeight="1" x14ac:dyDescent="0.2">
      <c r="A67" s="39" t="s">
        <v>193</v>
      </c>
      <c r="B67" s="14" t="s">
        <v>194</v>
      </c>
      <c r="C67" s="14" t="s">
        <v>195</v>
      </c>
      <c r="D67" s="14" t="s">
        <v>196</v>
      </c>
      <c r="E67" s="26">
        <v>49.3</v>
      </c>
      <c r="F67" s="20"/>
      <c r="G67" s="14" t="s">
        <v>197</v>
      </c>
      <c r="H67" s="14" t="s">
        <v>1287</v>
      </c>
      <c r="I67" s="178" t="s">
        <v>16</v>
      </c>
    </row>
    <row r="68" spans="1:9" ht="50.25" customHeight="1" x14ac:dyDescent="0.2">
      <c r="A68" s="35">
        <v>89</v>
      </c>
      <c r="B68" s="48" t="s">
        <v>108</v>
      </c>
      <c r="C68" s="48" t="s">
        <v>198</v>
      </c>
      <c r="D68" s="14"/>
      <c r="E68" s="26">
        <v>732</v>
      </c>
      <c r="F68" s="20">
        <v>2270137</v>
      </c>
      <c r="G68" s="14" t="s">
        <v>19</v>
      </c>
      <c r="H68" s="14"/>
      <c r="I68" s="178"/>
    </row>
    <row r="69" spans="1:9" ht="96" customHeight="1" x14ac:dyDescent="0.2">
      <c r="A69" s="39" t="s">
        <v>199</v>
      </c>
      <c r="B69" s="14" t="s">
        <v>200</v>
      </c>
      <c r="C69" s="14" t="s">
        <v>201</v>
      </c>
      <c r="D69" s="14" t="s">
        <v>202</v>
      </c>
      <c r="E69" s="26">
        <v>41.6</v>
      </c>
      <c r="F69" s="20"/>
      <c r="G69" s="14" t="s">
        <v>203</v>
      </c>
      <c r="H69" s="14" t="s">
        <v>1287</v>
      </c>
      <c r="I69" s="178" t="s">
        <v>16</v>
      </c>
    </row>
    <row r="70" spans="1:9" ht="55.5" customHeight="1" x14ac:dyDescent="0.2">
      <c r="A70" s="39">
        <v>92</v>
      </c>
      <c r="B70" s="48" t="s">
        <v>108</v>
      </c>
      <c r="C70" s="48" t="s">
        <v>204</v>
      </c>
      <c r="D70" s="14"/>
      <c r="E70" s="26">
        <v>4904.3999999999996</v>
      </c>
      <c r="F70" s="20">
        <v>6801224</v>
      </c>
      <c r="G70" s="14" t="s">
        <v>19</v>
      </c>
      <c r="H70" s="14"/>
      <c r="I70" s="178"/>
    </row>
    <row r="71" spans="1:9" ht="87" customHeight="1" x14ac:dyDescent="0.2">
      <c r="A71" s="39" t="s">
        <v>205</v>
      </c>
      <c r="B71" s="14" t="s">
        <v>206</v>
      </c>
      <c r="C71" s="14" t="s">
        <v>207</v>
      </c>
      <c r="D71" s="14" t="s">
        <v>208</v>
      </c>
      <c r="E71" s="26">
        <v>32.9</v>
      </c>
      <c r="F71" s="20"/>
      <c r="G71" s="14" t="s">
        <v>209</v>
      </c>
      <c r="H71" s="14" t="s">
        <v>1287</v>
      </c>
      <c r="I71" s="178" t="s">
        <v>16</v>
      </c>
    </row>
    <row r="72" spans="1:9" ht="47.25" customHeight="1" x14ac:dyDescent="0.2">
      <c r="A72" s="35">
        <v>93</v>
      </c>
      <c r="B72" s="48" t="s">
        <v>108</v>
      </c>
      <c r="C72" s="48" t="s">
        <v>210</v>
      </c>
      <c r="D72" s="14"/>
      <c r="E72" s="26">
        <v>150</v>
      </c>
      <c r="F72" s="20">
        <v>213612</v>
      </c>
      <c r="G72" s="14" t="s">
        <v>19</v>
      </c>
      <c r="H72" s="14"/>
      <c r="I72" s="178"/>
    </row>
    <row r="73" spans="1:9" ht="87.75" customHeight="1" x14ac:dyDescent="0.2">
      <c r="A73" s="40" t="s">
        <v>211</v>
      </c>
      <c r="B73" s="14" t="s">
        <v>212</v>
      </c>
      <c r="C73" s="14" t="s">
        <v>213</v>
      </c>
      <c r="D73" s="14" t="s">
        <v>214</v>
      </c>
      <c r="E73" s="26">
        <v>24.6</v>
      </c>
      <c r="F73" s="20"/>
      <c r="G73" s="14" t="s">
        <v>215</v>
      </c>
      <c r="H73" s="14" t="s">
        <v>1287</v>
      </c>
      <c r="I73" s="178" t="s">
        <v>16</v>
      </c>
    </row>
    <row r="74" spans="1:9" s="3" customFormat="1" ht="52.5" customHeight="1" x14ac:dyDescent="0.2">
      <c r="A74" s="36">
        <v>96</v>
      </c>
      <c r="B74" s="48" t="s">
        <v>108</v>
      </c>
      <c r="C74" s="48" t="s">
        <v>216</v>
      </c>
      <c r="D74" s="14"/>
      <c r="E74" s="26">
        <v>1237.2</v>
      </c>
      <c r="F74" s="20"/>
      <c r="G74" s="14" t="s">
        <v>19</v>
      </c>
      <c r="H74" s="14"/>
      <c r="I74" s="178"/>
    </row>
    <row r="75" spans="1:9" s="42" customFormat="1" ht="91.5" customHeight="1" x14ac:dyDescent="0.2">
      <c r="A75" s="20" t="s">
        <v>217</v>
      </c>
      <c r="B75" s="14" t="s">
        <v>218</v>
      </c>
      <c r="C75" s="14" t="s">
        <v>219</v>
      </c>
      <c r="D75" s="14" t="s">
        <v>220</v>
      </c>
      <c r="E75" s="26">
        <v>52.9</v>
      </c>
      <c r="F75" s="20"/>
      <c r="G75" s="14" t="s">
        <v>221</v>
      </c>
      <c r="H75" s="14" t="s">
        <v>1287</v>
      </c>
      <c r="I75" s="178" t="s">
        <v>16</v>
      </c>
    </row>
    <row r="76" spans="1:9" s="3" customFormat="1" ht="82.5" customHeight="1" x14ac:dyDescent="0.2">
      <c r="A76" s="20" t="s">
        <v>222</v>
      </c>
      <c r="B76" s="14" t="s">
        <v>223</v>
      </c>
      <c r="C76" s="14" t="s">
        <v>224</v>
      </c>
      <c r="D76" s="14" t="s">
        <v>225</v>
      </c>
      <c r="E76" s="26">
        <v>39.9</v>
      </c>
      <c r="F76" s="20"/>
      <c r="G76" s="14" t="s">
        <v>226</v>
      </c>
      <c r="H76" s="14" t="s">
        <v>1287</v>
      </c>
      <c r="I76" s="178" t="s">
        <v>16</v>
      </c>
    </row>
    <row r="77" spans="1:9" s="38" customFormat="1" ht="75" customHeight="1" x14ac:dyDescent="0.2">
      <c r="A77" s="36">
        <v>97</v>
      </c>
      <c r="B77" s="48" t="s">
        <v>108</v>
      </c>
      <c r="C77" s="48" t="s">
        <v>227</v>
      </c>
      <c r="D77" s="14"/>
      <c r="E77" s="26">
        <v>150.4</v>
      </c>
      <c r="F77" s="20"/>
      <c r="G77" s="14" t="s">
        <v>19</v>
      </c>
      <c r="H77" s="14"/>
      <c r="I77" s="178"/>
    </row>
    <row r="78" spans="1:9" s="38" customFormat="1" ht="98.25" customHeight="1" x14ac:dyDescent="0.2">
      <c r="A78" s="20" t="s">
        <v>228</v>
      </c>
      <c r="B78" s="14" t="s">
        <v>229</v>
      </c>
      <c r="C78" s="14" t="s">
        <v>230</v>
      </c>
      <c r="D78" s="14" t="s">
        <v>231</v>
      </c>
      <c r="E78" s="26">
        <v>17.5</v>
      </c>
      <c r="F78" s="20"/>
      <c r="G78" s="14" t="s">
        <v>232</v>
      </c>
      <c r="H78" s="14" t="s">
        <v>1287</v>
      </c>
      <c r="I78" s="178" t="s">
        <v>16</v>
      </c>
    </row>
    <row r="79" spans="1:9" ht="62.25" customHeight="1" x14ac:dyDescent="0.2">
      <c r="A79" s="36">
        <v>98</v>
      </c>
      <c r="B79" s="48" t="s">
        <v>108</v>
      </c>
      <c r="C79" s="48" t="s">
        <v>233</v>
      </c>
      <c r="D79" s="14"/>
      <c r="E79" s="26">
        <v>1193</v>
      </c>
      <c r="F79" s="20"/>
      <c r="G79" s="14" t="s">
        <v>19</v>
      </c>
      <c r="H79" s="14"/>
      <c r="I79" s="178"/>
    </row>
    <row r="80" spans="1:9" ht="84.75" customHeight="1" x14ac:dyDescent="0.2">
      <c r="A80" s="20" t="s">
        <v>234</v>
      </c>
      <c r="B80" s="14" t="s">
        <v>235</v>
      </c>
      <c r="C80" s="14" t="s">
        <v>236</v>
      </c>
      <c r="D80" s="14" t="s">
        <v>237</v>
      </c>
      <c r="E80" s="26">
        <v>32.9</v>
      </c>
      <c r="F80" s="20"/>
      <c r="G80" s="14" t="s">
        <v>238</v>
      </c>
      <c r="H80" s="14" t="s">
        <v>1287</v>
      </c>
      <c r="I80" s="178" t="s">
        <v>16</v>
      </c>
    </row>
    <row r="81" spans="1:9" ht="52.5" customHeight="1" x14ac:dyDescent="0.2">
      <c r="A81" s="36">
        <v>99</v>
      </c>
      <c r="B81" s="48" t="s">
        <v>108</v>
      </c>
      <c r="C81" s="48" t="s">
        <v>239</v>
      </c>
      <c r="D81" s="14"/>
      <c r="E81" s="26">
        <v>1270.4000000000001</v>
      </c>
      <c r="F81" s="20"/>
      <c r="G81" s="14" t="s">
        <v>19</v>
      </c>
      <c r="H81" s="14"/>
      <c r="I81" s="178"/>
    </row>
    <row r="82" spans="1:9" ht="87" customHeight="1" x14ac:dyDescent="0.2">
      <c r="A82" s="20" t="s">
        <v>240</v>
      </c>
      <c r="B82" s="14" t="s">
        <v>241</v>
      </c>
      <c r="C82" s="14" t="s">
        <v>242</v>
      </c>
      <c r="D82" s="14" t="s">
        <v>243</v>
      </c>
      <c r="E82" s="26">
        <v>40.4</v>
      </c>
      <c r="F82" s="20"/>
      <c r="G82" s="14" t="s">
        <v>244</v>
      </c>
      <c r="H82" s="14" t="s">
        <v>1287</v>
      </c>
      <c r="I82" s="178" t="s">
        <v>16</v>
      </c>
    </row>
    <row r="83" spans="1:9" ht="73.5" customHeight="1" x14ac:dyDescent="0.2">
      <c r="A83" s="20" t="s">
        <v>245</v>
      </c>
      <c r="B83" s="14" t="s">
        <v>246</v>
      </c>
      <c r="C83" s="14" t="s">
        <v>247</v>
      </c>
      <c r="D83" s="14" t="s">
        <v>248</v>
      </c>
      <c r="E83" s="26">
        <v>42.3</v>
      </c>
      <c r="F83" s="20"/>
      <c r="G83" s="14" t="s">
        <v>249</v>
      </c>
      <c r="H83" s="14" t="s">
        <v>1287</v>
      </c>
      <c r="I83" s="178" t="s">
        <v>16</v>
      </c>
    </row>
    <row r="84" spans="1:9" ht="52.5" customHeight="1" x14ac:dyDescent="0.2">
      <c r="A84" s="36">
        <v>101</v>
      </c>
      <c r="B84" s="48" t="s">
        <v>108</v>
      </c>
      <c r="C84" s="48" t="s">
        <v>250</v>
      </c>
      <c r="D84" s="14"/>
      <c r="E84" s="26">
        <v>900.2</v>
      </c>
      <c r="F84" s="20"/>
      <c r="G84" s="14" t="s">
        <v>19</v>
      </c>
      <c r="H84" s="14"/>
      <c r="I84" s="178"/>
    </row>
    <row r="85" spans="1:9" ht="92.25" customHeight="1" x14ac:dyDescent="0.2">
      <c r="A85" s="20" t="s">
        <v>251</v>
      </c>
      <c r="B85" s="14" t="s">
        <v>165</v>
      </c>
      <c r="C85" s="14" t="s">
        <v>252</v>
      </c>
      <c r="D85" s="14" t="s">
        <v>253</v>
      </c>
      <c r="E85" s="26">
        <v>32.299999999999997</v>
      </c>
      <c r="F85" s="20"/>
      <c r="G85" s="14" t="s">
        <v>254</v>
      </c>
      <c r="H85" s="14" t="s">
        <v>1287</v>
      </c>
      <c r="I85" s="178" t="s">
        <v>16</v>
      </c>
    </row>
    <row r="86" spans="1:9" ht="52.5" customHeight="1" x14ac:dyDescent="0.2">
      <c r="A86" s="36">
        <v>103</v>
      </c>
      <c r="B86" s="48" t="s">
        <v>108</v>
      </c>
      <c r="C86" s="48" t="s">
        <v>255</v>
      </c>
      <c r="D86" s="14"/>
      <c r="E86" s="26">
        <v>458.3</v>
      </c>
      <c r="F86" s="20"/>
      <c r="G86" s="14" t="s">
        <v>19</v>
      </c>
      <c r="H86" s="14"/>
      <c r="I86" s="178"/>
    </row>
    <row r="87" spans="1:9" ht="95.25" customHeight="1" x14ac:dyDescent="0.2">
      <c r="A87" s="20" t="s">
        <v>256</v>
      </c>
      <c r="B87" s="14" t="s">
        <v>257</v>
      </c>
      <c r="C87" s="14" t="s">
        <v>258</v>
      </c>
      <c r="D87" s="14" t="s">
        <v>259</v>
      </c>
      <c r="E87" s="26">
        <v>46.5</v>
      </c>
      <c r="F87" s="20"/>
      <c r="G87" s="14" t="s">
        <v>260</v>
      </c>
      <c r="H87" s="14" t="s">
        <v>1287</v>
      </c>
      <c r="I87" s="178" t="s">
        <v>16</v>
      </c>
    </row>
    <row r="88" spans="1:9" ht="54.75" customHeight="1" x14ac:dyDescent="0.2">
      <c r="A88" s="36">
        <v>105</v>
      </c>
      <c r="B88" s="48" t="s">
        <v>108</v>
      </c>
      <c r="C88" s="48" t="s">
        <v>261</v>
      </c>
      <c r="D88" s="14"/>
      <c r="E88" s="26">
        <v>880.8</v>
      </c>
      <c r="F88" s="20"/>
      <c r="G88" s="14" t="s">
        <v>19</v>
      </c>
      <c r="H88" s="14"/>
      <c r="I88" s="178"/>
    </row>
    <row r="89" spans="1:9" ht="96.75" customHeight="1" x14ac:dyDescent="0.2">
      <c r="A89" s="20" t="s">
        <v>262</v>
      </c>
      <c r="B89" s="14" t="s">
        <v>212</v>
      </c>
      <c r="C89" s="14" t="s">
        <v>263</v>
      </c>
      <c r="D89" s="14" t="s">
        <v>264</v>
      </c>
      <c r="E89" s="26">
        <v>39.700000000000003</v>
      </c>
      <c r="F89" s="20"/>
      <c r="G89" s="14" t="s">
        <v>265</v>
      </c>
      <c r="H89" s="14" t="s">
        <v>1287</v>
      </c>
      <c r="I89" s="178" t="s">
        <v>16</v>
      </c>
    </row>
    <row r="90" spans="1:9" ht="62.25" customHeight="1" x14ac:dyDescent="0.2">
      <c r="A90" s="36">
        <v>113</v>
      </c>
      <c r="B90" s="48" t="s">
        <v>108</v>
      </c>
      <c r="C90" s="48" t="s">
        <v>266</v>
      </c>
      <c r="D90" s="14"/>
      <c r="E90" s="26">
        <v>80.7</v>
      </c>
      <c r="F90" s="20"/>
      <c r="G90" s="14" t="s">
        <v>19</v>
      </c>
      <c r="H90" s="14"/>
      <c r="I90" s="178"/>
    </row>
    <row r="91" spans="1:9" ht="105.75" customHeight="1" x14ac:dyDescent="0.2">
      <c r="A91" s="20" t="s">
        <v>267</v>
      </c>
      <c r="B91" s="14" t="s">
        <v>257</v>
      </c>
      <c r="C91" s="14" t="s">
        <v>268</v>
      </c>
      <c r="D91" s="14" t="s">
        <v>269</v>
      </c>
      <c r="E91" s="26">
        <v>37.5</v>
      </c>
      <c r="F91" s="20"/>
      <c r="G91" s="14" t="s">
        <v>270</v>
      </c>
      <c r="H91" s="14" t="s">
        <v>1287</v>
      </c>
      <c r="I91" s="178" t="s">
        <v>16</v>
      </c>
    </row>
    <row r="92" spans="1:9" ht="90.75" customHeight="1" x14ac:dyDescent="0.2">
      <c r="A92" s="20" t="s">
        <v>271</v>
      </c>
      <c r="B92" s="14" t="s">
        <v>272</v>
      </c>
      <c r="C92" s="14" t="s">
        <v>273</v>
      </c>
      <c r="D92" s="14" t="s">
        <v>274</v>
      </c>
      <c r="E92" s="26">
        <v>36.799999999999997</v>
      </c>
      <c r="F92" s="14">
        <v>554572.31999999995</v>
      </c>
      <c r="G92" s="14" t="s">
        <v>275</v>
      </c>
      <c r="H92" s="14" t="s">
        <v>1287</v>
      </c>
      <c r="I92" s="178" t="s">
        <v>16</v>
      </c>
    </row>
    <row r="93" spans="1:9" ht="57" customHeight="1" x14ac:dyDescent="0.2">
      <c r="A93" s="36">
        <v>114</v>
      </c>
      <c r="B93" s="48" t="s">
        <v>108</v>
      </c>
      <c r="C93" s="48" t="s">
        <v>276</v>
      </c>
      <c r="D93" s="14"/>
      <c r="E93" s="26">
        <v>4424.18</v>
      </c>
      <c r="F93" s="20"/>
      <c r="G93" s="14" t="s">
        <v>19</v>
      </c>
      <c r="H93" s="14"/>
      <c r="I93" s="178"/>
    </row>
    <row r="94" spans="1:9" ht="82.5" customHeight="1" x14ac:dyDescent="0.2">
      <c r="A94" s="20" t="s">
        <v>277</v>
      </c>
      <c r="B94" s="14" t="s">
        <v>278</v>
      </c>
      <c r="C94" s="14" t="s">
        <v>279</v>
      </c>
      <c r="D94" s="14" t="s">
        <v>280</v>
      </c>
      <c r="E94" s="26">
        <v>60.2</v>
      </c>
      <c r="F94" s="20"/>
      <c r="G94" s="14" t="s">
        <v>281</v>
      </c>
      <c r="H94" s="14" t="s">
        <v>1287</v>
      </c>
      <c r="I94" s="178" t="s">
        <v>16</v>
      </c>
    </row>
    <row r="95" spans="1:9" ht="67.5" customHeight="1" x14ac:dyDescent="0.2">
      <c r="A95" s="36">
        <v>115</v>
      </c>
      <c r="B95" s="48" t="s">
        <v>108</v>
      </c>
      <c r="C95" s="14" t="s">
        <v>282</v>
      </c>
      <c r="D95" s="14"/>
      <c r="E95" s="26"/>
      <c r="F95" s="20"/>
      <c r="G95" s="14" t="s">
        <v>19</v>
      </c>
      <c r="H95" s="14"/>
      <c r="I95" s="178" t="s">
        <v>16</v>
      </c>
    </row>
    <row r="96" spans="1:9" ht="84.75" customHeight="1" x14ac:dyDescent="0.2">
      <c r="A96" s="20" t="s">
        <v>283</v>
      </c>
      <c r="B96" s="14" t="s">
        <v>284</v>
      </c>
      <c r="C96" s="14" t="s">
        <v>285</v>
      </c>
      <c r="D96" s="14" t="s">
        <v>286</v>
      </c>
      <c r="E96" s="26">
        <v>63.3</v>
      </c>
      <c r="F96" s="20"/>
      <c r="G96" s="14" t="s">
        <v>287</v>
      </c>
      <c r="H96" s="14" t="s">
        <v>1287</v>
      </c>
      <c r="I96" s="178" t="s">
        <v>16</v>
      </c>
    </row>
    <row r="97" spans="1:9" ht="90" customHeight="1" x14ac:dyDescent="0.2">
      <c r="A97" s="20" t="s">
        <v>288</v>
      </c>
      <c r="B97" s="14" t="s">
        <v>289</v>
      </c>
      <c r="C97" s="14" t="s">
        <v>290</v>
      </c>
      <c r="D97" s="14"/>
      <c r="E97" s="26">
        <v>83.4</v>
      </c>
      <c r="F97" s="20"/>
      <c r="G97" s="14"/>
      <c r="H97" s="14" t="s">
        <v>1287</v>
      </c>
      <c r="I97" s="178" t="s">
        <v>16</v>
      </c>
    </row>
    <row r="98" spans="1:9" ht="47.25" customHeight="1" x14ac:dyDescent="0.2">
      <c r="A98" s="43">
        <v>117</v>
      </c>
      <c r="B98" s="87" t="s">
        <v>108</v>
      </c>
      <c r="C98" s="87" t="s">
        <v>291</v>
      </c>
      <c r="D98" s="46"/>
      <c r="E98" s="44">
        <v>856.4</v>
      </c>
      <c r="F98" s="45"/>
      <c r="G98" s="46" t="s">
        <v>19</v>
      </c>
      <c r="H98" s="46"/>
      <c r="I98" s="178"/>
    </row>
    <row r="99" spans="1:9" ht="88.5" customHeight="1" x14ac:dyDescent="0.2">
      <c r="A99" s="20" t="s">
        <v>292</v>
      </c>
      <c r="B99" s="14" t="s">
        <v>188</v>
      </c>
      <c r="C99" s="14" t="s">
        <v>293</v>
      </c>
      <c r="D99" s="14" t="s">
        <v>294</v>
      </c>
      <c r="E99" s="26">
        <v>52.2</v>
      </c>
      <c r="F99" s="20"/>
      <c r="G99" s="14" t="s">
        <v>295</v>
      </c>
      <c r="H99" s="14" t="s">
        <v>1287</v>
      </c>
      <c r="I99" s="178" t="s">
        <v>16</v>
      </c>
    </row>
    <row r="100" spans="1:9" ht="47.25" customHeight="1" x14ac:dyDescent="0.2">
      <c r="A100" s="36">
        <v>118</v>
      </c>
      <c r="B100" s="48" t="s">
        <v>108</v>
      </c>
      <c r="C100" s="48" t="s">
        <v>296</v>
      </c>
      <c r="D100" s="14"/>
      <c r="E100" s="26">
        <v>859.1</v>
      </c>
      <c r="F100" s="20"/>
      <c r="G100" s="14" t="s">
        <v>19</v>
      </c>
      <c r="H100" s="14"/>
      <c r="I100" s="178"/>
    </row>
    <row r="101" spans="1:9" ht="84.75" customHeight="1" x14ac:dyDescent="0.2">
      <c r="A101" s="20" t="s">
        <v>297</v>
      </c>
      <c r="B101" s="14" t="s">
        <v>298</v>
      </c>
      <c r="C101" s="14" t="s">
        <v>299</v>
      </c>
      <c r="D101" s="14"/>
      <c r="E101" s="26">
        <v>68.099999999999994</v>
      </c>
      <c r="F101" s="20"/>
      <c r="G101" s="14"/>
      <c r="H101" s="14" t="s">
        <v>1287</v>
      </c>
      <c r="I101" s="178" t="s">
        <v>16</v>
      </c>
    </row>
    <row r="102" spans="1:9" ht="47.25" customHeight="1" x14ac:dyDescent="0.2">
      <c r="A102" s="43">
        <v>119</v>
      </c>
      <c r="B102" s="87" t="s">
        <v>108</v>
      </c>
      <c r="C102" s="87" t="s">
        <v>300</v>
      </c>
      <c r="D102" s="46"/>
      <c r="E102" s="44">
        <v>698.1</v>
      </c>
      <c r="F102" s="45"/>
      <c r="G102" s="46" t="s">
        <v>19</v>
      </c>
      <c r="H102" s="46"/>
      <c r="I102" s="178"/>
    </row>
    <row r="103" spans="1:9" s="38" customFormat="1" ht="101.25" customHeight="1" x14ac:dyDescent="0.2">
      <c r="A103" s="20" t="s">
        <v>301</v>
      </c>
      <c r="B103" s="14" t="s">
        <v>298</v>
      </c>
      <c r="C103" s="14" t="s">
        <v>302</v>
      </c>
      <c r="D103" s="71" t="s">
        <v>303</v>
      </c>
      <c r="E103" s="26">
        <v>40.200000000000003</v>
      </c>
      <c r="F103" s="20"/>
      <c r="G103" s="14"/>
      <c r="H103" s="14" t="s">
        <v>1287</v>
      </c>
      <c r="I103" s="178" t="s">
        <v>16</v>
      </c>
    </row>
    <row r="104" spans="1:9" ht="47.25" customHeight="1" x14ac:dyDescent="0.2">
      <c r="A104" s="36">
        <v>120</v>
      </c>
      <c r="B104" s="48" t="s">
        <v>108</v>
      </c>
      <c r="C104" s="48" t="s">
        <v>304</v>
      </c>
      <c r="D104" s="14"/>
      <c r="E104" s="26">
        <v>865.8</v>
      </c>
      <c r="F104" s="20"/>
      <c r="G104" s="14" t="s">
        <v>19</v>
      </c>
      <c r="H104" s="14"/>
      <c r="I104" s="178"/>
    </row>
    <row r="105" spans="1:9" ht="99.75" customHeight="1" x14ac:dyDescent="0.2">
      <c r="A105" s="20" t="s">
        <v>305</v>
      </c>
      <c r="B105" s="14" t="s">
        <v>306</v>
      </c>
      <c r="C105" s="14" t="s">
        <v>307</v>
      </c>
      <c r="D105" s="14" t="s">
        <v>308</v>
      </c>
      <c r="E105" s="26">
        <v>24</v>
      </c>
      <c r="F105" s="20"/>
      <c r="G105" s="14"/>
      <c r="H105" s="14" t="s">
        <v>1287</v>
      </c>
      <c r="I105" s="178" t="s">
        <v>16</v>
      </c>
    </row>
    <row r="106" spans="1:9" ht="101.25" customHeight="1" x14ac:dyDescent="0.2">
      <c r="A106" s="20" t="s">
        <v>309</v>
      </c>
      <c r="B106" s="14" t="s">
        <v>310</v>
      </c>
      <c r="C106" s="14" t="s">
        <v>311</v>
      </c>
      <c r="D106" s="14"/>
      <c r="E106" s="26">
        <v>10.9</v>
      </c>
      <c r="F106" s="20"/>
      <c r="G106" s="14"/>
      <c r="H106" s="14" t="s">
        <v>1287</v>
      </c>
      <c r="I106" s="178" t="s">
        <v>16</v>
      </c>
    </row>
    <row r="107" spans="1:9" ht="108" customHeight="1" x14ac:dyDescent="0.2">
      <c r="A107" s="20" t="s">
        <v>312</v>
      </c>
      <c r="B107" s="14" t="s">
        <v>313</v>
      </c>
      <c r="C107" s="14" t="s">
        <v>314</v>
      </c>
      <c r="D107" s="14" t="s">
        <v>315</v>
      </c>
      <c r="E107" s="26">
        <v>9.3000000000000007</v>
      </c>
      <c r="F107" s="20"/>
      <c r="G107" s="14" t="s">
        <v>316</v>
      </c>
      <c r="H107" s="14" t="s">
        <v>1287</v>
      </c>
      <c r="I107" s="178" t="s">
        <v>16</v>
      </c>
    </row>
    <row r="108" spans="1:9" ht="105.75" customHeight="1" x14ac:dyDescent="0.2">
      <c r="A108" s="20" t="s">
        <v>317</v>
      </c>
      <c r="B108" s="14" t="s">
        <v>318</v>
      </c>
      <c r="C108" s="14" t="s">
        <v>319</v>
      </c>
      <c r="D108" s="14" t="s">
        <v>320</v>
      </c>
      <c r="E108" s="26">
        <v>16.8</v>
      </c>
      <c r="F108" s="20"/>
      <c r="G108" s="14" t="s">
        <v>321</v>
      </c>
      <c r="H108" s="14" t="s">
        <v>1287</v>
      </c>
      <c r="I108" s="178" t="s">
        <v>16</v>
      </c>
    </row>
    <row r="109" spans="1:9" ht="54.75" customHeight="1" x14ac:dyDescent="0.2">
      <c r="A109" s="36">
        <v>121</v>
      </c>
      <c r="B109" s="48" t="s">
        <v>108</v>
      </c>
      <c r="C109" s="48" t="s">
        <v>322</v>
      </c>
      <c r="D109" s="14"/>
      <c r="E109" s="26">
        <v>773.6</v>
      </c>
      <c r="F109" s="20"/>
      <c r="G109" s="14" t="s">
        <v>19</v>
      </c>
      <c r="H109" s="14"/>
      <c r="I109" s="178"/>
    </row>
    <row r="110" spans="1:9" ht="92.25" customHeight="1" x14ac:dyDescent="0.2">
      <c r="A110" s="20" t="s">
        <v>323</v>
      </c>
      <c r="B110" s="14" t="s">
        <v>134</v>
      </c>
      <c r="C110" s="14" t="s">
        <v>324</v>
      </c>
      <c r="D110" s="14" t="s">
        <v>325</v>
      </c>
      <c r="E110" s="26">
        <v>42.6</v>
      </c>
      <c r="F110" s="20"/>
      <c r="G110" s="14" t="s">
        <v>326</v>
      </c>
      <c r="H110" s="14" t="s">
        <v>1287</v>
      </c>
      <c r="I110" s="178" t="s">
        <v>16</v>
      </c>
    </row>
    <row r="111" spans="1:9" ht="47.25" customHeight="1" x14ac:dyDescent="0.2">
      <c r="A111" s="88">
        <v>122</v>
      </c>
      <c r="B111" s="89" t="s">
        <v>108</v>
      </c>
      <c r="C111" s="89" t="s">
        <v>327</v>
      </c>
      <c r="D111" s="71"/>
      <c r="E111" s="90">
        <v>859.5</v>
      </c>
      <c r="F111" s="91"/>
      <c r="G111" s="71"/>
      <c r="H111" s="14"/>
      <c r="I111" s="178"/>
    </row>
    <row r="112" spans="1:9" s="38" customFormat="1" ht="94.5" customHeight="1" x14ac:dyDescent="0.2">
      <c r="A112" s="91" t="s">
        <v>328</v>
      </c>
      <c r="B112" s="71" t="s">
        <v>329</v>
      </c>
      <c r="C112" s="71" t="s">
        <v>330</v>
      </c>
      <c r="D112" s="71" t="s">
        <v>331</v>
      </c>
      <c r="E112" s="90">
        <v>42.9</v>
      </c>
      <c r="F112" s="91"/>
      <c r="G112" s="71" t="s">
        <v>19</v>
      </c>
      <c r="H112" s="14" t="s">
        <v>1287</v>
      </c>
      <c r="I112" s="178" t="s">
        <v>16</v>
      </c>
    </row>
    <row r="113" spans="1:9" ht="47.25" customHeight="1" x14ac:dyDescent="0.2">
      <c r="A113" s="36">
        <v>123</v>
      </c>
      <c r="B113" s="48" t="s">
        <v>108</v>
      </c>
      <c r="C113" s="48" t="s">
        <v>332</v>
      </c>
      <c r="D113" s="14"/>
      <c r="E113" s="26">
        <v>713</v>
      </c>
      <c r="F113" s="20"/>
      <c r="G113" s="14" t="s">
        <v>19</v>
      </c>
      <c r="H113" s="14"/>
      <c r="I113" s="178"/>
    </row>
    <row r="114" spans="1:9" ht="92.25" customHeight="1" x14ac:dyDescent="0.2">
      <c r="A114" s="20" t="s">
        <v>333</v>
      </c>
      <c r="B114" s="14" t="s">
        <v>212</v>
      </c>
      <c r="C114" s="14" t="s">
        <v>334</v>
      </c>
      <c r="D114" s="14" t="s">
        <v>335</v>
      </c>
      <c r="E114" s="26">
        <v>36.4</v>
      </c>
      <c r="F114" s="20"/>
      <c r="G114" s="14" t="s">
        <v>336</v>
      </c>
      <c r="H114" s="14" t="s">
        <v>1287</v>
      </c>
      <c r="I114" s="178" t="s">
        <v>16</v>
      </c>
    </row>
    <row r="115" spans="1:9" ht="47.25" customHeight="1" x14ac:dyDescent="0.2">
      <c r="A115" s="36">
        <v>125</v>
      </c>
      <c r="B115" s="48" t="s">
        <v>108</v>
      </c>
      <c r="C115" s="48" t="s">
        <v>337</v>
      </c>
      <c r="D115" s="14"/>
      <c r="E115" s="26" t="s">
        <v>338</v>
      </c>
      <c r="F115" s="20"/>
      <c r="G115" s="14" t="s">
        <v>19</v>
      </c>
      <c r="H115" s="14"/>
      <c r="I115" s="178"/>
    </row>
    <row r="116" spans="1:9" ht="96.75" customHeight="1" x14ac:dyDescent="0.2">
      <c r="A116" s="20" t="s">
        <v>339</v>
      </c>
      <c r="B116" s="14" t="s">
        <v>111</v>
      </c>
      <c r="C116" s="14" t="s">
        <v>340</v>
      </c>
      <c r="D116" s="14" t="s">
        <v>341</v>
      </c>
      <c r="E116" s="26">
        <v>44</v>
      </c>
      <c r="F116" s="20"/>
      <c r="G116" s="14" t="s">
        <v>342</v>
      </c>
      <c r="H116" s="14" t="s">
        <v>1287</v>
      </c>
      <c r="I116" s="178" t="s">
        <v>16</v>
      </c>
    </row>
    <row r="117" spans="1:9" s="38" customFormat="1" ht="55.5" customHeight="1" x14ac:dyDescent="0.2">
      <c r="A117" s="20">
        <v>126</v>
      </c>
      <c r="B117" s="14" t="s">
        <v>108</v>
      </c>
      <c r="C117" s="14" t="s">
        <v>343</v>
      </c>
      <c r="D117" s="14"/>
      <c r="E117" s="26">
        <v>224.5</v>
      </c>
      <c r="F117" s="20"/>
      <c r="G117" s="14" t="s">
        <v>19</v>
      </c>
      <c r="H117" s="14"/>
      <c r="I117" s="178" t="s">
        <v>16</v>
      </c>
    </row>
    <row r="118" spans="1:9" s="38" customFormat="1" ht="103.5" customHeight="1" x14ac:dyDescent="0.2">
      <c r="A118" s="20" t="s">
        <v>344</v>
      </c>
      <c r="B118" s="14" t="s">
        <v>345</v>
      </c>
      <c r="C118" s="14" t="s">
        <v>346</v>
      </c>
      <c r="D118" s="14" t="s">
        <v>347</v>
      </c>
      <c r="E118" s="26">
        <v>68.2</v>
      </c>
      <c r="F118" s="20"/>
      <c r="G118" s="14" t="s">
        <v>348</v>
      </c>
      <c r="H118" s="14" t="s">
        <v>1287</v>
      </c>
      <c r="I118" s="178" t="s">
        <v>16</v>
      </c>
    </row>
    <row r="119" spans="1:9" s="38" customFormat="1" ht="106.5" customHeight="1" x14ac:dyDescent="0.2">
      <c r="A119" s="20" t="s">
        <v>349</v>
      </c>
      <c r="B119" s="14" t="s">
        <v>257</v>
      </c>
      <c r="C119" s="14" t="s">
        <v>350</v>
      </c>
      <c r="D119" s="14" t="s">
        <v>325</v>
      </c>
      <c r="E119" s="26">
        <v>80.900000000000006</v>
      </c>
      <c r="F119" s="20"/>
      <c r="G119" s="14" t="s">
        <v>351</v>
      </c>
      <c r="H119" s="14" t="s">
        <v>1287</v>
      </c>
      <c r="I119" s="178" t="s">
        <v>16</v>
      </c>
    </row>
    <row r="120" spans="1:9" ht="48.75" customHeight="1" x14ac:dyDescent="0.2">
      <c r="A120" s="36">
        <v>135</v>
      </c>
      <c r="B120" s="48" t="s">
        <v>108</v>
      </c>
      <c r="C120" s="48" t="s">
        <v>352</v>
      </c>
      <c r="D120" s="14"/>
      <c r="E120" s="26">
        <v>255.2</v>
      </c>
      <c r="F120" s="20"/>
      <c r="G120" s="14" t="s">
        <v>19</v>
      </c>
      <c r="H120" s="14"/>
      <c r="I120" s="178"/>
    </row>
    <row r="121" spans="1:9" ht="74.25" customHeight="1" x14ac:dyDescent="0.2">
      <c r="A121" s="20" t="s">
        <v>353</v>
      </c>
      <c r="B121" s="14" t="s">
        <v>354</v>
      </c>
      <c r="C121" s="14" t="s">
        <v>355</v>
      </c>
      <c r="D121" s="14" t="s">
        <v>356</v>
      </c>
      <c r="E121" s="26">
        <v>78.900000000000006</v>
      </c>
      <c r="F121" s="20"/>
      <c r="G121" s="14" t="s">
        <v>357</v>
      </c>
      <c r="H121" s="14" t="s">
        <v>1287</v>
      </c>
      <c r="I121" s="178" t="s">
        <v>16</v>
      </c>
    </row>
    <row r="122" spans="1:9" ht="52.5" customHeight="1" x14ac:dyDescent="0.2">
      <c r="A122" s="36">
        <v>136</v>
      </c>
      <c r="B122" s="48" t="s">
        <v>108</v>
      </c>
      <c r="C122" s="48" t="s">
        <v>358</v>
      </c>
      <c r="D122" s="14"/>
      <c r="E122" s="26">
        <v>164.3</v>
      </c>
      <c r="F122" s="20"/>
      <c r="G122" s="14" t="s">
        <v>359</v>
      </c>
      <c r="H122" s="14"/>
      <c r="I122" s="178"/>
    </row>
    <row r="123" spans="1:9" ht="87.75" customHeight="1" x14ac:dyDescent="0.2">
      <c r="A123" s="20" t="s">
        <v>360</v>
      </c>
      <c r="B123" s="14" t="s">
        <v>361</v>
      </c>
      <c r="C123" s="14" t="s">
        <v>362</v>
      </c>
      <c r="D123" s="14" t="s">
        <v>363</v>
      </c>
      <c r="E123" s="26">
        <v>55.5</v>
      </c>
      <c r="F123" s="20"/>
      <c r="G123" s="14" t="s">
        <v>364</v>
      </c>
      <c r="H123" s="14" t="s">
        <v>1287</v>
      </c>
      <c r="I123" s="178" t="s">
        <v>16</v>
      </c>
    </row>
    <row r="124" spans="1:9" ht="57.75" customHeight="1" x14ac:dyDescent="0.2">
      <c r="A124" s="36">
        <v>137</v>
      </c>
      <c r="B124" s="48" t="s">
        <v>108</v>
      </c>
      <c r="C124" s="48" t="s">
        <v>365</v>
      </c>
      <c r="D124" s="14"/>
      <c r="E124" s="26">
        <v>150.80000000000001</v>
      </c>
      <c r="F124" s="20"/>
      <c r="G124" s="14" t="s">
        <v>19</v>
      </c>
      <c r="H124" s="14"/>
      <c r="I124" s="178"/>
    </row>
    <row r="125" spans="1:9" ht="93.75" customHeight="1" x14ac:dyDescent="0.2">
      <c r="A125" s="20" t="s">
        <v>366</v>
      </c>
      <c r="B125" s="14" t="s">
        <v>212</v>
      </c>
      <c r="C125" s="14" t="s">
        <v>367</v>
      </c>
      <c r="D125" s="14" t="s">
        <v>368</v>
      </c>
      <c r="E125" s="26">
        <v>33.799999999999997</v>
      </c>
      <c r="F125" s="20"/>
      <c r="G125" s="14" t="s">
        <v>369</v>
      </c>
      <c r="H125" s="14" t="s">
        <v>1287</v>
      </c>
      <c r="I125" s="178" t="s">
        <v>16</v>
      </c>
    </row>
    <row r="126" spans="1:9" ht="92.25" customHeight="1" x14ac:dyDescent="0.2">
      <c r="A126" s="20">
        <v>138</v>
      </c>
      <c r="B126" s="14" t="s">
        <v>370</v>
      </c>
      <c r="C126" s="14" t="s">
        <v>371</v>
      </c>
      <c r="D126" s="14" t="s">
        <v>372</v>
      </c>
      <c r="E126" s="26">
        <v>942.7</v>
      </c>
      <c r="F126" s="20">
        <v>1</v>
      </c>
      <c r="G126" s="14" t="s">
        <v>19</v>
      </c>
      <c r="H126" s="14" t="s">
        <v>1288</v>
      </c>
      <c r="I126" s="178" t="s">
        <v>16</v>
      </c>
    </row>
    <row r="127" spans="1:9" s="3" customFormat="1" ht="99.75" customHeight="1" x14ac:dyDescent="0.2">
      <c r="A127" s="20">
        <v>148</v>
      </c>
      <c r="B127" s="14" t="s">
        <v>373</v>
      </c>
      <c r="C127" s="14" t="s">
        <v>374</v>
      </c>
      <c r="D127" s="14"/>
      <c r="E127" s="26">
        <v>508</v>
      </c>
      <c r="F127" s="20">
        <v>2307999.12</v>
      </c>
      <c r="G127" s="14" t="s">
        <v>19</v>
      </c>
      <c r="H127" s="14" t="s">
        <v>1284</v>
      </c>
      <c r="I127" s="178" t="s">
        <v>16</v>
      </c>
    </row>
    <row r="128" spans="1:9" ht="82.5" customHeight="1" x14ac:dyDescent="0.2">
      <c r="A128" s="20">
        <v>149</v>
      </c>
      <c r="B128" s="14" t="s">
        <v>375</v>
      </c>
      <c r="C128" s="14" t="s">
        <v>376</v>
      </c>
      <c r="D128" s="14"/>
      <c r="E128" s="26">
        <v>45</v>
      </c>
      <c r="F128" s="20">
        <v>10732</v>
      </c>
      <c r="G128" s="14" t="s">
        <v>19</v>
      </c>
      <c r="H128" s="14" t="s">
        <v>1284</v>
      </c>
      <c r="I128" s="178" t="s">
        <v>16</v>
      </c>
    </row>
    <row r="129" spans="1:232" ht="95.25" customHeight="1" x14ac:dyDescent="0.2">
      <c r="A129" s="36">
        <v>153</v>
      </c>
      <c r="B129" s="48" t="s">
        <v>108</v>
      </c>
      <c r="C129" s="48" t="s">
        <v>377</v>
      </c>
      <c r="D129" s="48"/>
      <c r="E129" s="47">
        <v>53.6</v>
      </c>
      <c r="F129" s="36"/>
      <c r="G129" s="48" t="s">
        <v>378</v>
      </c>
      <c r="H129" s="14"/>
      <c r="I129" s="178" t="s">
        <v>16</v>
      </c>
    </row>
    <row r="130" spans="1:232" ht="71.25" x14ac:dyDescent="0.2">
      <c r="A130" s="20" t="s">
        <v>379</v>
      </c>
      <c r="B130" s="14" t="s">
        <v>345</v>
      </c>
      <c r="C130" s="14" t="s">
        <v>380</v>
      </c>
      <c r="D130" s="14" t="s">
        <v>381</v>
      </c>
      <c r="E130" s="18">
        <v>26.6</v>
      </c>
      <c r="F130" s="20"/>
      <c r="G130" s="14" t="s">
        <v>382</v>
      </c>
      <c r="H130" s="14" t="s">
        <v>1287</v>
      </c>
      <c r="I130" s="178" t="s">
        <v>16</v>
      </c>
    </row>
    <row r="131" spans="1:232" ht="109.5" customHeight="1" x14ac:dyDescent="0.2">
      <c r="A131" s="20" t="s">
        <v>383</v>
      </c>
      <c r="B131" s="14" t="s">
        <v>257</v>
      </c>
      <c r="C131" s="14" t="s">
        <v>384</v>
      </c>
      <c r="D131" s="14" t="s">
        <v>385</v>
      </c>
      <c r="E131" s="18">
        <v>29.5</v>
      </c>
      <c r="F131" s="20"/>
      <c r="G131" s="14" t="s">
        <v>386</v>
      </c>
      <c r="H131" s="14" t="s">
        <v>1287</v>
      </c>
      <c r="I131" s="178" t="s">
        <v>16</v>
      </c>
    </row>
    <row r="132" spans="1:232" s="23" customFormat="1" ht="109.5" customHeight="1" x14ac:dyDescent="0.2">
      <c r="A132" s="20">
        <v>157</v>
      </c>
      <c r="B132" s="14" t="s">
        <v>387</v>
      </c>
      <c r="C132" s="14" t="s">
        <v>388</v>
      </c>
      <c r="D132" s="14" t="s">
        <v>389</v>
      </c>
      <c r="E132" s="26">
        <v>301.39999999999998</v>
      </c>
      <c r="F132" s="20">
        <v>1210386</v>
      </c>
      <c r="G132" s="49" t="s">
        <v>390</v>
      </c>
      <c r="H132" s="14" t="s">
        <v>1285</v>
      </c>
      <c r="I132" s="178" t="s">
        <v>16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</row>
    <row r="133" spans="1:232" s="23" customFormat="1" ht="116.25" customHeight="1" x14ac:dyDescent="0.2">
      <c r="A133" s="20">
        <v>168</v>
      </c>
      <c r="B133" s="14" t="s">
        <v>391</v>
      </c>
      <c r="C133" s="14" t="s">
        <v>392</v>
      </c>
      <c r="D133" s="14" t="s">
        <v>393</v>
      </c>
      <c r="E133" s="26">
        <v>3268</v>
      </c>
      <c r="F133" s="20">
        <v>5519476.9000000004</v>
      </c>
      <c r="G133" s="14" t="s">
        <v>394</v>
      </c>
      <c r="H133" s="14" t="s">
        <v>1285</v>
      </c>
      <c r="I133" s="178" t="s">
        <v>16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</row>
    <row r="134" spans="1:232" s="23" customFormat="1" ht="66" customHeight="1" x14ac:dyDescent="0.2">
      <c r="A134" s="20">
        <v>169</v>
      </c>
      <c r="B134" s="14" t="s">
        <v>395</v>
      </c>
      <c r="C134" s="14" t="s">
        <v>396</v>
      </c>
      <c r="D134" s="14"/>
      <c r="E134" s="26">
        <v>1728</v>
      </c>
      <c r="F134" s="20">
        <v>6879381.4500000002</v>
      </c>
      <c r="G134" s="14" t="s">
        <v>19</v>
      </c>
      <c r="H134" s="14" t="s">
        <v>1285</v>
      </c>
      <c r="I134" s="178" t="s">
        <v>16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</row>
    <row r="135" spans="1:232" s="23" customFormat="1" ht="49.5" customHeight="1" x14ac:dyDescent="0.2">
      <c r="A135" s="20">
        <v>170</v>
      </c>
      <c r="B135" s="14" t="s">
        <v>397</v>
      </c>
      <c r="C135" s="14" t="s">
        <v>398</v>
      </c>
      <c r="D135" s="14"/>
      <c r="E135" s="26">
        <v>600</v>
      </c>
      <c r="F135" s="20">
        <v>40253.24</v>
      </c>
      <c r="G135" s="14" t="s">
        <v>19</v>
      </c>
      <c r="H135" s="14" t="s">
        <v>1285</v>
      </c>
      <c r="I135" s="178" t="s">
        <v>16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</row>
    <row r="136" spans="1:232" s="23" customFormat="1" ht="71.25" x14ac:dyDescent="0.2">
      <c r="A136" s="20">
        <v>171</v>
      </c>
      <c r="B136" s="14" t="s">
        <v>399</v>
      </c>
      <c r="C136" s="14" t="s">
        <v>400</v>
      </c>
      <c r="D136" s="14"/>
      <c r="E136" s="26">
        <v>6371</v>
      </c>
      <c r="F136" s="20">
        <v>286700</v>
      </c>
      <c r="G136" s="14" t="s">
        <v>19</v>
      </c>
      <c r="H136" s="14" t="s">
        <v>1285</v>
      </c>
      <c r="I136" s="178" t="s">
        <v>16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</row>
    <row r="137" spans="1:232" s="23" customFormat="1" ht="60.75" customHeight="1" x14ac:dyDescent="0.2">
      <c r="A137" s="20">
        <v>172</v>
      </c>
      <c r="B137" s="14" t="s">
        <v>401</v>
      </c>
      <c r="C137" s="14" t="s">
        <v>402</v>
      </c>
      <c r="D137" s="14" t="s">
        <v>403</v>
      </c>
      <c r="E137" s="26" t="s">
        <v>404</v>
      </c>
      <c r="F137" s="20">
        <v>5932</v>
      </c>
      <c r="G137" s="14" t="s">
        <v>405</v>
      </c>
      <c r="H137" s="14" t="s">
        <v>1285</v>
      </c>
      <c r="I137" s="178" t="s">
        <v>16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</row>
    <row r="138" spans="1:232" s="23" customFormat="1" ht="57" customHeight="1" x14ac:dyDescent="0.2">
      <c r="A138" s="20">
        <v>173</v>
      </c>
      <c r="B138" s="14" t="s">
        <v>406</v>
      </c>
      <c r="C138" s="14" t="s">
        <v>407</v>
      </c>
      <c r="D138" s="14"/>
      <c r="E138" s="26" t="s">
        <v>408</v>
      </c>
      <c r="F138" s="20">
        <v>885449.04</v>
      </c>
      <c r="G138" s="14" t="s">
        <v>19</v>
      </c>
      <c r="H138" s="14" t="s">
        <v>1285</v>
      </c>
      <c r="I138" s="178" t="s">
        <v>16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</row>
    <row r="139" spans="1:232" s="23" customFormat="1" ht="57" customHeight="1" x14ac:dyDescent="0.2">
      <c r="A139" s="20">
        <v>174</v>
      </c>
      <c r="B139" s="14" t="s">
        <v>406</v>
      </c>
      <c r="C139" s="14" t="s">
        <v>407</v>
      </c>
      <c r="D139" s="14"/>
      <c r="E139" s="26" t="s">
        <v>408</v>
      </c>
      <c r="F139" s="20">
        <v>341755.68</v>
      </c>
      <c r="G139" s="14" t="s">
        <v>19</v>
      </c>
      <c r="H139" s="14" t="s">
        <v>1285</v>
      </c>
      <c r="I139" s="178" t="s">
        <v>16</v>
      </c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</row>
    <row r="140" spans="1:232" s="23" customFormat="1" ht="57" customHeight="1" x14ac:dyDescent="0.2">
      <c r="A140" s="20">
        <v>175</v>
      </c>
      <c r="B140" s="14" t="s">
        <v>409</v>
      </c>
      <c r="C140" s="14" t="s">
        <v>407</v>
      </c>
      <c r="D140" s="14"/>
      <c r="E140" s="26" t="s">
        <v>408</v>
      </c>
      <c r="F140" s="20"/>
      <c r="G140" s="14" t="s">
        <v>19</v>
      </c>
      <c r="H140" s="14" t="s">
        <v>1285</v>
      </c>
      <c r="I140" s="178" t="s">
        <v>16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</row>
    <row r="141" spans="1:232" s="23" customFormat="1" ht="71.25" x14ac:dyDescent="0.2">
      <c r="A141" s="20">
        <v>176</v>
      </c>
      <c r="B141" s="14" t="s">
        <v>410</v>
      </c>
      <c r="C141" s="14" t="s">
        <v>411</v>
      </c>
      <c r="D141" s="14" t="s">
        <v>412</v>
      </c>
      <c r="E141" s="26" t="s">
        <v>413</v>
      </c>
      <c r="F141" s="20">
        <v>12042</v>
      </c>
      <c r="G141" s="14" t="s">
        <v>414</v>
      </c>
      <c r="H141" s="14" t="s">
        <v>1285</v>
      </c>
      <c r="I141" s="178" t="s">
        <v>16</v>
      </c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</row>
    <row r="142" spans="1:232" s="23" customFormat="1" ht="71.25" x14ac:dyDescent="0.2">
      <c r="A142" s="20">
        <v>177</v>
      </c>
      <c r="B142" s="14" t="s">
        <v>415</v>
      </c>
      <c r="C142" s="14" t="s">
        <v>416</v>
      </c>
      <c r="D142" s="14"/>
      <c r="E142" s="26" t="s">
        <v>408</v>
      </c>
      <c r="F142" s="20">
        <v>203426</v>
      </c>
      <c r="G142" s="14" t="s">
        <v>19</v>
      </c>
      <c r="H142" s="14" t="s">
        <v>1285</v>
      </c>
      <c r="I142" s="178" t="s">
        <v>16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</row>
    <row r="143" spans="1:232" s="23" customFormat="1" ht="61.5" customHeight="1" x14ac:dyDescent="0.2">
      <c r="A143" s="20">
        <v>178</v>
      </c>
      <c r="B143" s="14" t="s">
        <v>417</v>
      </c>
      <c r="C143" s="14" t="s">
        <v>418</v>
      </c>
      <c r="D143" s="14" t="s">
        <v>419</v>
      </c>
      <c r="E143" s="26" t="s">
        <v>420</v>
      </c>
      <c r="F143" s="20">
        <v>5480</v>
      </c>
      <c r="G143" s="14" t="s">
        <v>421</v>
      </c>
      <c r="H143" s="14" t="s">
        <v>1285</v>
      </c>
      <c r="I143" s="178" t="s">
        <v>16</v>
      </c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</row>
    <row r="144" spans="1:232" s="23" customFormat="1" ht="66.75" customHeight="1" x14ac:dyDescent="0.2">
      <c r="A144" s="20">
        <v>179</v>
      </c>
      <c r="B144" s="14" t="s">
        <v>422</v>
      </c>
      <c r="C144" s="14" t="s">
        <v>423</v>
      </c>
      <c r="D144" s="14" t="s">
        <v>424</v>
      </c>
      <c r="E144" s="26" t="s">
        <v>425</v>
      </c>
      <c r="F144" s="20">
        <v>8672</v>
      </c>
      <c r="G144" s="14" t="s">
        <v>426</v>
      </c>
      <c r="H144" s="14" t="s">
        <v>1285</v>
      </c>
      <c r="I144" s="178" t="s">
        <v>16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</row>
    <row r="145" spans="1:232" s="23" customFormat="1" ht="68.25" customHeight="1" x14ac:dyDescent="0.2">
      <c r="A145" s="20">
        <v>180</v>
      </c>
      <c r="B145" s="14" t="s">
        <v>427</v>
      </c>
      <c r="C145" s="14" t="s">
        <v>428</v>
      </c>
      <c r="D145" s="14" t="s">
        <v>429</v>
      </c>
      <c r="E145" s="26" t="s">
        <v>430</v>
      </c>
      <c r="F145" s="20">
        <v>0</v>
      </c>
      <c r="G145" s="14" t="s">
        <v>431</v>
      </c>
      <c r="H145" s="14" t="s">
        <v>1285</v>
      </c>
      <c r="I145" s="178" t="s">
        <v>16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</row>
    <row r="146" spans="1:232" s="23" customFormat="1" ht="76.5" customHeight="1" x14ac:dyDescent="0.2">
      <c r="A146" s="20">
        <v>181</v>
      </c>
      <c r="B146" s="14" t="s">
        <v>432</v>
      </c>
      <c r="C146" s="14" t="s">
        <v>428</v>
      </c>
      <c r="D146" s="14"/>
      <c r="E146" s="26"/>
      <c r="F146" s="20">
        <v>24301</v>
      </c>
      <c r="G146" s="14" t="s">
        <v>19</v>
      </c>
      <c r="H146" s="14" t="s">
        <v>1285</v>
      </c>
      <c r="I146" s="178" t="s">
        <v>16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</row>
    <row r="147" spans="1:232" s="23" customFormat="1" ht="68.25" customHeight="1" x14ac:dyDescent="0.2">
      <c r="A147" s="20">
        <v>182</v>
      </c>
      <c r="B147" s="14" t="s">
        <v>433</v>
      </c>
      <c r="C147" s="14" t="s">
        <v>428</v>
      </c>
      <c r="D147" s="14"/>
      <c r="E147" s="26"/>
      <c r="F147" s="20">
        <v>24301</v>
      </c>
      <c r="G147" s="14" t="s">
        <v>19</v>
      </c>
      <c r="H147" s="14" t="s">
        <v>1285</v>
      </c>
      <c r="I147" s="178" t="s">
        <v>16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</row>
    <row r="148" spans="1:232" s="23" customFormat="1" ht="71.25" x14ac:dyDescent="0.2">
      <c r="A148" s="20">
        <v>183</v>
      </c>
      <c r="B148" s="14" t="s">
        <v>434</v>
      </c>
      <c r="C148" s="14" t="s">
        <v>435</v>
      </c>
      <c r="D148" s="14" t="s">
        <v>436</v>
      </c>
      <c r="E148" s="26" t="s">
        <v>437</v>
      </c>
      <c r="F148" s="20">
        <v>591581.16</v>
      </c>
      <c r="G148" s="14" t="s">
        <v>438</v>
      </c>
      <c r="H148" s="14" t="s">
        <v>1285</v>
      </c>
      <c r="I148" s="178" t="s">
        <v>16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</row>
    <row r="149" spans="1:232" s="23" customFormat="1" ht="66" customHeight="1" x14ac:dyDescent="0.2">
      <c r="A149" s="20">
        <v>184</v>
      </c>
      <c r="B149" s="14" t="s">
        <v>439</v>
      </c>
      <c r="C149" s="14" t="s">
        <v>440</v>
      </c>
      <c r="D149" s="14"/>
      <c r="E149" s="26"/>
      <c r="F149" s="20">
        <v>9455</v>
      </c>
      <c r="G149" s="14" t="s">
        <v>19</v>
      </c>
      <c r="H149" s="14" t="s">
        <v>1285</v>
      </c>
      <c r="I149" s="178" t="s">
        <v>16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</row>
    <row r="150" spans="1:232" s="23" customFormat="1" ht="66.75" customHeight="1" x14ac:dyDescent="0.2">
      <c r="A150" s="20">
        <v>185</v>
      </c>
      <c r="B150" s="14" t="s">
        <v>441</v>
      </c>
      <c r="C150" s="14" t="s">
        <v>400</v>
      </c>
      <c r="D150" s="14"/>
      <c r="E150" s="26">
        <v>12701</v>
      </c>
      <c r="F150" s="20">
        <v>7032300</v>
      </c>
      <c r="G150" s="14" t="s">
        <v>19</v>
      </c>
      <c r="H150" s="14" t="s">
        <v>1285</v>
      </c>
      <c r="I150" s="178" t="s">
        <v>16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</row>
    <row r="151" spans="1:232" s="23" customFormat="1" ht="71.25" customHeight="1" x14ac:dyDescent="0.2">
      <c r="A151" s="20">
        <v>186</v>
      </c>
      <c r="B151" s="14" t="s">
        <v>442</v>
      </c>
      <c r="C151" s="14" t="s">
        <v>400</v>
      </c>
      <c r="D151" s="14"/>
      <c r="E151" s="26">
        <v>5596</v>
      </c>
      <c r="F151" s="20">
        <v>4059262.5</v>
      </c>
      <c r="G151" s="14" t="s">
        <v>19</v>
      </c>
      <c r="H151" s="14" t="s">
        <v>1285</v>
      </c>
      <c r="I151" s="178" t="s">
        <v>16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</row>
    <row r="152" spans="1:232" s="23" customFormat="1" ht="72" customHeight="1" x14ac:dyDescent="0.2">
      <c r="A152" s="20">
        <v>187</v>
      </c>
      <c r="B152" s="14" t="s">
        <v>443</v>
      </c>
      <c r="C152" s="14" t="s">
        <v>444</v>
      </c>
      <c r="D152" s="14"/>
      <c r="E152" s="26"/>
      <c r="F152" s="20"/>
      <c r="G152" s="14" t="s">
        <v>19</v>
      </c>
      <c r="H152" s="14" t="s">
        <v>1285</v>
      </c>
      <c r="I152" s="178" t="s">
        <v>16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</row>
    <row r="153" spans="1:232" s="23" customFormat="1" ht="73.5" customHeight="1" x14ac:dyDescent="0.2">
      <c r="A153" s="20">
        <v>188</v>
      </c>
      <c r="B153" s="14" t="s">
        <v>445</v>
      </c>
      <c r="C153" s="14" t="s">
        <v>446</v>
      </c>
      <c r="D153" s="14"/>
      <c r="E153" s="26"/>
      <c r="F153" s="20"/>
      <c r="G153" s="14" t="s">
        <v>19</v>
      </c>
      <c r="H153" s="14" t="s">
        <v>1285</v>
      </c>
      <c r="I153" s="178" t="s">
        <v>16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</row>
    <row r="154" spans="1:232" s="23" customFormat="1" ht="84" customHeight="1" x14ac:dyDescent="0.2">
      <c r="A154" s="20">
        <v>189</v>
      </c>
      <c r="B154" s="14" t="s">
        <v>447</v>
      </c>
      <c r="C154" s="14" t="s">
        <v>448</v>
      </c>
      <c r="D154" s="14"/>
      <c r="E154" s="26"/>
      <c r="F154" s="20">
        <v>70200</v>
      </c>
      <c r="G154" s="14" t="s">
        <v>19</v>
      </c>
      <c r="H154" s="14" t="s">
        <v>1285</v>
      </c>
      <c r="I154" s="178" t="s">
        <v>16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</row>
    <row r="155" spans="1:232" s="23" customFormat="1" ht="71.25" x14ac:dyDescent="0.2">
      <c r="A155" s="20">
        <v>190</v>
      </c>
      <c r="B155" s="14" t="s">
        <v>449</v>
      </c>
      <c r="C155" s="14" t="s">
        <v>450</v>
      </c>
      <c r="D155" s="14"/>
      <c r="E155" s="26" t="s">
        <v>451</v>
      </c>
      <c r="F155" s="20">
        <v>3066969.66</v>
      </c>
      <c r="G155" s="14" t="s">
        <v>19</v>
      </c>
      <c r="H155" s="14" t="s">
        <v>1285</v>
      </c>
      <c r="I155" s="178" t="s">
        <v>16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</row>
    <row r="156" spans="1:232" s="23" customFormat="1" ht="71.25" x14ac:dyDescent="0.2">
      <c r="A156" s="20">
        <v>191</v>
      </c>
      <c r="B156" s="14" t="s">
        <v>452</v>
      </c>
      <c r="C156" s="14" t="s">
        <v>400</v>
      </c>
      <c r="D156" s="14"/>
      <c r="E156" s="26">
        <v>300</v>
      </c>
      <c r="F156" s="20"/>
      <c r="G156" s="14" t="s">
        <v>19</v>
      </c>
      <c r="H156" s="14" t="s">
        <v>1285</v>
      </c>
      <c r="I156" s="178" t="s">
        <v>16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</row>
    <row r="157" spans="1:232" s="23" customFormat="1" ht="71.25" x14ac:dyDescent="0.2">
      <c r="A157" s="20">
        <v>194</v>
      </c>
      <c r="B157" s="14" t="s">
        <v>453</v>
      </c>
      <c r="C157" s="14" t="s">
        <v>400</v>
      </c>
      <c r="D157" s="14"/>
      <c r="E157" s="26">
        <v>8200</v>
      </c>
      <c r="F157" s="20">
        <v>3605280</v>
      </c>
      <c r="G157" s="14" t="s">
        <v>19</v>
      </c>
      <c r="H157" s="14" t="s">
        <v>1285</v>
      </c>
      <c r="I157" s="178" t="s">
        <v>16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</row>
    <row r="158" spans="1:232" s="23" customFormat="1" ht="70.5" customHeight="1" x14ac:dyDescent="0.2">
      <c r="A158" s="20">
        <v>196</v>
      </c>
      <c r="B158" s="14" t="s">
        <v>454</v>
      </c>
      <c r="C158" s="14" t="s">
        <v>400</v>
      </c>
      <c r="D158" s="14"/>
      <c r="E158" s="26"/>
      <c r="F158" s="20">
        <v>92667.12</v>
      </c>
      <c r="G158" s="14" t="s">
        <v>19</v>
      </c>
      <c r="H158" s="14" t="s">
        <v>1285</v>
      </c>
      <c r="I158" s="178" t="s">
        <v>16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</row>
    <row r="159" spans="1:232" s="23" customFormat="1" ht="79.5" customHeight="1" x14ac:dyDescent="0.2">
      <c r="A159" s="20">
        <v>197</v>
      </c>
      <c r="B159" s="14" t="s">
        <v>455</v>
      </c>
      <c r="C159" s="14" t="s">
        <v>400</v>
      </c>
      <c r="D159" s="14"/>
      <c r="E159" s="26">
        <v>1065</v>
      </c>
      <c r="F159" s="20">
        <v>139557.6</v>
      </c>
      <c r="G159" s="14" t="s">
        <v>19</v>
      </c>
      <c r="H159" s="14" t="s">
        <v>1285</v>
      </c>
      <c r="I159" s="178" t="s">
        <v>16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</row>
    <row r="160" spans="1:232" s="23" customFormat="1" ht="71.25" x14ac:dyDescent="0.2">
      <c r="A160" s="20">
        <v>198</v>
      </c>
      <c r="B160" s="14" t="s">
        <v>456</v>
      </c>
      <c r="C160" s="14" t="s">
        <v>400</v>
      </c>
      <c r="D160" s="14"/>
      <c r="E160" s="26">
        <v>1853</v>
      </c>
      <c r="F160" s="20">
        <v>242817.12</v>
      </c>
      <c r="G160" s="14" t="s">
        <v>19</v>
      </c>
      <c r="H160" s="14" t="s">
        <v>1285</v>
      </c>
      <c r="I160" s="178" t="s">
        <v>16</v>
      </c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</row>
    <row r="161" spans="1:232" s="23" customFormat="1" ht="71.25" x14ac:dyDescent="0.2">
      <c r="A161" s="20">
        <v>199</v>
      </c>
      <c r="B161" s="14" t="s">
        <v>457</v>
      </c>
      <c r="C161" s="14" t="s">
        <v>400</v>
      </c>
      <c r="D161" s="14"/>
      <c r="E161" s="26">
        <v>1853</v>
      </c>
      <c r="F161" s="20">
        <v>127537.2</v>
      </c>
      <c r="G161" s="14" t="s">
        <v>19</v>
      </c>
      <c r="H161" s="14" t="s">
        <v>1285</v>
      </c>
      <c r="I161" s="178" t="s">
        <v>16</v>
      </c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</row>
    <row r="162" spans="1:232" s="53" customFormat="1" ht="20.25" x14ac:dyDescent="0.25">
      <c r="A162" s="20">
        <v>201</v>
      </c>
      <c r="B162" s="183" t="s">
        <v>458</v>
      </c>
      <c r="C162" s="184"/>
      <c r="D162" s="185"/>
      <c r="E162" s="51"/>
      <c r="F162" s="51"/>
      <c r="G162" s="51"/>
      <c r="H162" s="48"/>
      <c r="I162" s="178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  <c r="BV162" s="52"/>
      <c r="BW162" s="52"/>
      <c r="BX162" s="52"/>
      <c r="BY162" s="52"/>
      <c r="BZ162" s="52"/>
      <c r="CA162" s="52"/>
      <c r="CB162" s="52"/>
      <c r="CC162" s="52"/>
      <c r="CD162" s="52"/>
      <c r="CE162" s="52"/>
      <c r="CF162" s="52"/>
      <c r="CG162" s="52"/>
      <c r="CH162" s="52"/>
      <c r="CI162" s="52"/>
      <c r="CJ162" s="52"/>
      <c r="CK162" s="52"/>
      <c r="CL162" s="52"/>
      <c r="CM162" s="52"/>
      <c r="CN162" s="52"/>
      <c r="CO162" s="52"/>
      <c r="CP162" s="52"/>
      <c r="CQ162" s="52"/>
      <c r="CR162" s="52"/>
      <c r="CS162" s="52"/>
      <c r="CT162" s="52"/>
      <c r="CU162" s="52"/>
      <c r="CV162" s="52"/>
      <c r="CW162" s="52"/>
      <c r="CX162" s="52"/>
      <c r="CY162" s="52"/>
      <c r="CZ162" s="52"/>
      <c r="DA162" s="52"/>
      <c r="DB162" s="52"/>
      <c r="DC162" s="52"/>
      <c r="DD162" s="52"/>
      <c r="DE162" s="52"/>
      <c r="DF162" s="52"/>
      <c r="DG162" s="52"/>
      <c r="DH162" s="52"/>
      <c r="DI162" s="52"/>
      <c r="DJ162" s="52"/>
      <c r="DK162" s="52"/>
      <c r="DL162" s="52"/>
      <c r="DM162" s="52"/>
      <c r="DN162" s="52"/>
      <c r="DO162" s="52"/>
      <c r="DP162" s="52"/>
      <c r="DQ162" s="52"/>
      <c r="DR162" s="52"/>
      <c r="DS162" s="52"/>
      <c r="DT162" s="52"/>
      <c r="DU162" s="52"/>
      <c r="DV162" s="52"/>
      <c r="DW162" s="52"/>
      <c r="DX162" s="52"/>
      <c r="DY162" s="52"/>
      <c r="DZ162" s="52"/>
      <c r="EA162" s="52"/>
      <c r="EB162" s="52"/>
      <c r="EC162" s="52"/>
      <c r="ED162" s="52"/>
      <c r="EE162" s="52"/>
      <c r="EF162" s="52"/>
      <c r="EG162" s="52"/>
      <c r="EH162" s="52"/>
      <c r="EI162" s="52"/>
      <c r="EJ162" s="52"/>
      <c r="EK162" s="52"/>
      <c r="EL162" s="52"/>
      <c r="EM162" s="52"/>
      <c r="EN162" s="52"/>
      <c r="EO162" s="52"/>
      <c r="EP162" s="52"/>
      <c r="EQ162" s="52"/>
      <c r="ER162" s="52"/>
      <c r="ES162" s="52"/>
      <c r="ET162" s="52"/>
      <c r="EU162" s="52"/>
      <c r="EV162" s="52"/>
      <c r="EW162" s="52"/>
      <c r="EX162" s="52"/>
      <c r="EY162" s="52"/>
      <c r="EZ162" s="52"/>
      <c r="FA162" s="52"/>
      <c r="FB162" s="52"/>
      <c r="FC162" s="52"/>
      <c r="FD162" s="52"/>
      <c r="FE162" s="52"/>
      <c r="FF162" s="52"/>
      <c r="FG162" s="52"/>
      <c r="FH162" s="52"/>
      <c r="FI162" s="52"/>
      <c r="FJ162" s="52"/>
      <c r="FK162" s="52"/>
      <c r="FL162" s="52"/>
      <c r="FM162" s="52"/>
      <c r="FN162" s="52"/>
      <c r="FO162" s="52"/>
      <c r="FP162" s="52"/>
      <c r="FQ162" s="52"/>
      <c r="FR162" s="52"/>
      <c r="FS162" s="52"/>
      <c r="FT162" s="52"/>
      <c r="FU162" s="52"/>
      <c r="FV162" s="52"/>
      <c r="FW162" s="52"/>
      <c r="FX162" s="52"/>
      <c r="FY162" s="52"/>
      <c r="FZ162" s="52"/>
      <c r="GA162" s="52"/>
      <c r="GB162" s="52"/>
      <c r="GC162" s="52"/>
      <c r="GD162" s="52"/>
      <c r="GE162" s="52"/>
      <c r="GF162" s="52"/>
      <c r="GG162" s="52"/>
      <c r="GH162" s="52"/>
      <c r="GI162" s="52"/>
      <c r="GJ162" s="52"/>
      <c r="GK162" s="52"/>
      <c r="GL162" s="52"/>
      <c r="GM162" s="52"/>
      <c r="GN162" s="52"/>
      <c r="GO162" s="52"/>
      <c r="GP162" s="52"/>
      <c r="GQ162" s="52"/>
      <c r="GR162" s="52"/>
      <c r="GS162" s="52"/>
      <c r="GT162" s="52"/>
      <c r="GU162" s="52"/>
      <c r="GV162" s="52"/>
      <c r="GW162" s="52"/>
      <c r="GX162" s="52"/>
      <c r="GY162" s="52"/>
      <c r="GZ162" s="52"/>
      <c r="HA162" s="52"/>
      <c r="HB162" s="52"/>
      <c r="HC162" s="52"/>
      <c r="HD162" s="52"/>
      <c r="HE162" s="52"/>
      <c r="HF162" s="52"/>
      <c r="HG162" s="52"/>
      <c r="HH162" s="52"/>
      <c r="HI162" s="52"/>
      <c r="HJ162" s="52"/>
      <c r="HK162" s="52"/>
      <c r="HL162" s="52"/>
      <c r="HM162" s="52"/>
      <c r="HN162" s="52"/>
      <c r="HO162" s="52"/>
      <c r="HP162" s="52"/>
      <c r="HQ162" s="52"/>
      <c r="HR162" s="52"/>
      <c r="HS162" s="52"/>
      <c r="HT162" s="52"/>
      <c r="HU162" s="52"/>
      <c r="HV162" s="52"/>
      <c r="HW162" s="52"/>
      <c r="HX162" s="52"/>
    </row>
    <row r="163" spans="1:232" s="23" customFormat="1" ht="71.25" x14ac:dyDescent="0.2">
      <c r="A163" s="20" t="s">
        <v>459</v>
      </c>
      <c r="B163" s="15" t="s">
        <v>460</v>
      </c>
      <c r="C163" s="15" t="s">
        <v>461</v>
      </c>
      <c r="D163" s="15" t="s">
        <v>462</v>
      </c>
      <c r="E163" s="26">
        <v>361.4</v>
      </c>
      <c r="F163" s="20">
        <v>4148874</v>
      </c>
      <c r="G163" s="14" t="s">
        <v>463</v>
      </c>
      <c r="H163" s="14" t="s">
        <v>1285</v>
      </c>
      <c r="I163" s="178" t="s">
        <v>16</v>
      </c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</row>
    <row r="164" spans="1:232" s="23" customFormat="1" ht="71.25" x14ac:dyDescent="0.2">
      <c r="A164" s="20" t="s">
        <v>464</v>
      </c>
      <c r="B164" s="15" t="s">
        <v>465</v>
      </c>
      <c r="C164" s="15" t="s">
        <v>461</v>
      </c>
      <c r="D164" s="15" t="s">
        <v>466</v>
      </c>
      <c r="E164" s="26">
        <v>83.3</v>
      </c>
      <c r="F164" s="20">
        <v>59935</v>
      </c>
      <c r="G164" s="14" t="s">
        <v>467</v>
      </c>
      <c r="H164" s="14" t="s">
        <v>1285</v>
      </c>
      <c r="I164" s="178" t="s">
        <v>16</v>
      </c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</row>
    <row r="165" spans="1:232" s="23" customFormat="1" ht="71.25" x14ac:dyDescent="0.2">
      <c r="A165" s="20" t="s">
        <v>468</v>
      </c>
      <c r="B165" s="15" t="s">
        <v>469</v>
      </c>
      <c r="C165" s="15" t="s">
        <v>461</v>
      </c>
      <c r="D165" s="15" t="s">
        <v>470</v>
      </c>
      <c r="E165" s="26">
        <v>20.6</v>
      </c>
      <c r="F165" s="20">
        <v>73930</v>
      </c>
      <c r="G165" s="14" t="s">
        <v>471</v>
      </c>
      <c r="H165" s="14" t="s">
        <v>1285</v>
      </c>
      <c r="I165" s="178" t="s">
        <v>16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</row>
    <row r="166" spans="1:232" s="23" customFormat="1" ht="71.25" x14ac:dyDescent="0.25">
      <c r="A166" s="20" t="s">
        <v>472</v>
      </c>
      <c r="B166" s="54" t="s">
        <v>473</v>
      </c>
      <c r="C166" s="15" t="s">
        <v>461</v>
      </c>
      <c r="D166" s="15" t="s">
        <v>474</v>
      </c>
      <c r="E166" s="26">
        <v>67.7</v>
      </c>
      <c r="F166" s="20">
        <v>77146</v>
      </c>
      <c r="G166" s="14" t="s">
        <v>475</v>
      </c>
      <c r="H166" s="14" t="s">
        <v>1285</v>
      </c>
      <c r="I166" s="178" t="s">
        <v>16</v>
      </c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</row>
    <row r="167" spans="1:232" s="23" customFormat="1" ht="72" x14ac:dyDescent="0.2">
      <c r="A167" s="20" t="s">
        <v>476</v>
      </c>
      <c r="B167" s="15" t="s">
        <v>477</v>
      </c>
      <c r="C167" s="15" t="s">
        <v>461</v>
      </c>
      <c r="D167" s="15" t="s">
        <v>478</v>
      </c>
      <c r="E167" s="26" t="s">
        <v>479</v>
      </c>
      <c r="F167" s="20">
        <v>51917</v>
      </c>
      <c r="G167" s="14" t="s">
        <v>480</v>
      </c>
      <c r="H167" s="14" t="s">
        <v>1285</v>
      </c>
      <c r="I167" s="178" t="s">
        <v>16</v>
      </c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</row>
    <row r="168" spans="1:232" s="23" customFormat="1" ht="71.25" x14ac:dyDescent="0.2">
      <c r="A168" s="20" t="s">
        <v>481</v>
      </c>
      <c r="B168" s="15" t="s">
        <v>482</v>
      </c>
      <c r="C168" s="15" t="s">
        <v>461</v>
      </c>
      <c r="D168" s="15" t="s">
        <v>483</v>
      </c>
      <c r="E168" s="26" t="s">
        <v>479</v>
      </c>
      <c r="F168" s="20">
        <v>18221</v>
      </c>
      <c r="G168" s="14" t="s">
        <v>484</v>
      </c>
      <c r="H168" s="14" t="s">
        <v>1285</v>
      </c>
      <c r="I168" s="178" t="s">
        <v>16</v>
      </c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</row>
    <row r="169" spans="1:232" s="23" customFormat="1" ht="71.25" x14ac:dyDescent="0.2">
      <c r="A169" s="20" t="s">
        <v>485</v>
      </c>
      <c r="B169" s="15" t="s">
        <v>486</v>
      </c>
      <c r="C169" s="15" t="s">
        <v>461</v>
      </c>
      <c r="D169" s="15" t="s">
        <v>487</v>
      </c>
      <c r="E169" s="26" t="s">
        <v>479</v>
      </c>
      <c r="F169" s="20"/>
      <c r="G169" s="14" t="s">
        <v>488</v>
      </c>
      <c r="H169" s="14" t="s">
        <v>1285</v>
      </c>
      <c r="I169" s="178" t="s">
        <v>16</v>
      </c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</row>
    <row r="170" spans="1:232" s="23" customFormat="1" ht="72" x14ac:dyDescent="0.2">
      <c r="A170" s="20" t="s">
        <v>489</v>
      </c>
      <c r="B170" s="15" t="s">
        <v>490</v>
      </c>
      <c r="C170" s="15" t="s">
        <v>461</v>
      </c>
      <c r="D170" s="15" t="s">
        <v>491</v>
      </c>
      <c r="E170" s="26" t="s">
        <v>492</v>
      </c>
      <c r="F170" s="20">
        <v>69409</v>
      </c>
      <c r="G170" s="14" t="s">
        <v>493</v>
      </c>
      <c r="H170" s="14" t="s">
        <v>1285</v>
      </c>
      <c r="I170" s="178" t="s">
        <v>16</v>
      </c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</row>
    <row r="171" spans="1:232" s="23" customFormat="1" ht="71.25" x14ac:dyDescent="0.2">
      <c r="A171" s="20" t="s">
        <v>494</v>
      </c>
      <c r="B171" s="15" t="s">
        <v>495</v>
      </c>
      <c r="C171" s="15" t="s">
        <v>461</v>
      </c>
      <c r="D171" s="15" t="s">
        <v>496</v>
      </c>
      <c r="E171" s="26" t="s">
        <v>497</v>
      </c>
      <c r="F171" s="20">
        <v>84655</v>
      </c>
      <c r="G171" s="14" t="s">
        <v>498</v>
      </c>
      <c r="H171" s="14" t="s">
        <v>1285</v>
      </c>
      <c r="I171" s="178" t="s">
        <v>16</v>
      </c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</row>
    <row r="172" spans="1:232" s="23" customFormat="1" ht="71.25" x14ac:dyDescent="0.2">
      <c r="A172" s="20" t="s">
        <v>499</v>
      </c>
      <c r="B172" s="15" t="s">
        <v>500</v>
      </c>
      <c r="C172" s="15" t="s">
        <v>461</v>
      </c>
      <c r="D172" s="15" t="s">
        <v>501</v>
      </c>
      <c r="E172" s="26" t="s">
        <v>502</v>
      </c>
      <c r="F172" s="20">
        <v>25439</v>
      </c>
      <c r="G172" s="14" t="s">
        <v>503</v>
      </c>
      <c r="H172" s="14" t="s">
        <v>1285</v>
      </c>
      <c r="I172" s="178" t="s">
        <v>16</v>
      </c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</row>
    <row r="173" spans="1:232" s="23" customFormat="1" ht="71.25" x14ac:dyDescent="0.2">
      <c r="A173" s="20" t="s">
        <v>504</v>
      </c>
      <c r="B173" s="15" t="s">
        <v>505</v>
      </c>
      <c r="C173" s="15" t="s">
        <v>461</v>
      </c>
      <c r="D173" s="15" t="s">
        <v>506</v>
      </c>
      <c r="E173" s="26" t="s">
        <v>507</v>
      </c>
      <c r="F173" s="20">
        <v>14907</v>
      </c>
      <c r="G173" s="14" t="s">
        <v>508</v>
      </c>
      <c r="H173" s="14" t="s">
        <v>1285</v>
      </c>
      <c r="I173" s="178" t="s">
        <v>16</v>
      </c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</row>
    <row r="174" spans="1:232" s="23" customFormat="1" ht="59.25" customHeight="1" x14ac:dyDescent="0.2">
      <c r="A174" s="20" t="s">
        <v>509</v>
      </c>
      <c r="B174" s="15" t="s">
        <v>510</v>
      </c>
      <c r="C174" s="15" t="s">
        <v>461</v>
      </c>
      <c r="D174" s="15" t="s">
        <v>511</v>
      </c>
      <c r="E174" s="26" t="s">
        <v>512</v>
      </c>
      <c r="F174" s="20">
        <v>114800</v>
      </c>
      <c r="G174" s="14" t="s">
        <v>513</v>
      </c>
      <c r="H174" s="14" t="s">
        <v>1285</v>
      </c>
      <c r="I174" s="178" t="s">
        <v>16</v>
      </c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</row>
    <row r="175" spans="1:232" s="23" customFormat="1" ht="71.25" x14ac:dyDescent="0.2">
      <c r="A175" s="20" t="s">
        <v>514</v>
      </c>
      <c r="B175" s="15" t="s">
        <v>515</v>
      </c>
      <c r="C175" s="15" t="s">
        <v>516</v>
      </c>
      <c r="D175" s="15" t="s">
        <v>517</v>
      </c>
      <c r="E175" s="26">
        <v>10964</v>
      </c>
      <c r="F175" s="20">
        <v>184252</v>
      </c>
      <c r="G175" s="14" t="s">
        <v>518</v>
      </c>
      <c r="H175" s="14" t="s">
        <v>1285</v>
      </c>
      <c r="I175" s="178" t="s">
        <v>16</v>
      </c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</row>
    <row r="176" spans="1:232" s="23" customFormat="1" ht="71.25" x14ac:dyDescent="0.2">
      <c r="A176" s="20" t="s">
        <v>519</v>
      </c>
      <c r="B176" s="15" t="s">
        <v>520</v>
      </c>
      <c r="C176" s="15" t="s">
        <v>521</v>
      </c>
      <c r="D176" s="15"/>
      <c r="E176" s="26">
        <v>214</v>
      </c>
      <c r="F176" s="20">
        <v>15018</v>
      </c>
      <c r="G176" s="14"/>
      <c r="H176" s="14" t="s">
        <v>1285</v>
      </c>
      <c r="I176" s="178" t="s">
        <v>16</v>
      </c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</row>
    <row r="177" spans="1:232" s="23" customFormat="1" ht="71.25" x14ac:dyDescent="0.2">
      <c r="A177" s="20">
        <v>202</v>
      </c>
      <c r="B177" s="15" t="s">
        <v>522</v>
      </c>
      <c r="C177" s="15" t="s">
        <v>523</v>
      </c>
      <c r="D177" s="15" t="s">
        <v>524</v>
      </c>
      <c r="E177" s="26">
        <v>276.10000000000002</v>
      </c>
      <c r="F177" s="20">
        <v>4616990.18</v>
      </c>
      <c r="G177" s="14" t="s">
        <v>525</v>
      </c>
      <c r="H177" s="14" t="s">
        <v>1285</v>
      </c>
      <c r="I177" s="178" t="s">
        <v>16</v>
      </c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</row>
    <row r="178" spans="1:232" s="3" customFormat="1" ht="69" customHeight="1" x14ac:dyDescent="0.2">
      <c r="A178" s="20">
        <v>210</v>
      </c>
      <c r="B178" s="15" t="s">
        <v>526</v>
      </c>
      <c r="C178" s="15" t="s">
        <v>527</v>
      </c>
      <c r="D178" s="15"/>
      <c r="E178" s="26">
        <v>718</v>
      </c>
      <c r="F178" s="20"/>
      <c r="G178" s="14" t="s">
        <v>528</v>
      </c>
      <c r="H178" s="176" t="s">
        <v>1283</v>
      </c>
      <c r="I178" s="178" t="s">
        <v>16</v>
      </c>
    </row>
    <row r="179" spans="1:232" s="3" customFormat="1" ht="71.25" x14ac:dyDescent="0.2">
      <c r="A179" s="20">
        <v>211</v>
      </c>
      <c r="B179" s="15" t="s">
        <v>529</v>
      </c>
      <c r="C179" s="15" t="s">
        <v>530</v>
      </c>
      <c r="D179" s="15"/>
      <c r="E179" s="26" t="s">
        <v>531</v>
      </c>
      <c r="F179" s="20">
        <v>15578454</v>
      </c>
      <c r="G179" s="14" t="s">
        <v>532</v>
      </c>
      <c r="H179" s="14" t="s">
        <v>1285</v>
      </c>
      <c r="I179" s="178" t="s">
        <v>16</v>
      </c>
    </row>
    <row r="180" spans="1:232" ht="72" customHeight="1" x14ac:dyDescent="0.2">
      <c r="A180" s="20">
        <v>212</v>
      </c>
      <c r="B180" s="15" t="s">
        <v>533</v>
      </c>
      <c r="C180" s="15" t="s">
        <v>534</v>
      </c>
      <c r="D180" s="15"/>
      <c r="E180" s="26" t="s">
        <v>535</v>
      </c>
      <c r="F180" s="20">
        <v>2384373</v>
      </c>
      <c r="G180" s="14" t="s">
        <v>19</v>
      </c>
      <c r="H180" s="176" t="s">
        <v>1283</v>
      </c>
      <c r="I180" s="178" t="s">
        <v>16</v>
      </c>
    </row>
    <row r="181" spans="1:232" s="3" customFormat="1" ht="71.25" x14ac:dyDescent="0.2">
      <c r="A181" s="20">
        <v>213</v>
      </c>
      <c r="B181" s="15" t="s">
        <v>536</v>
      </c>
      <c r="C181" s="15" t="s">
        <v>537</v>
      </c>
      <c r="D181" s="15" t="s">
        <v>538</v>
      </c>
      <c r="E181" s="26">
        <v>685.2</v>
      </c>
      <c r="F181" s="20">
        <v>1531148</v>
      </c>
      <c r="G181" s="14" t="s">
        <v>539</v>
      </c>
      <c r="H181" s="176" t="s">
        <v>1289</v>
      </c>
      <c r="I181" s="178" t="s">
        <v>16</v>
      </c>
    </row>
    <row r="182" spans="1:232" s="3" customFormat="1" ht="71.25" x14ac:dyDescent="0.2">
      <c r="A182" s="20">
        <v>214</v>
      </c>
      <c r="B182" s="15" t="s">
        <v>540</v>
      </c>
      <c r="C182" s="15" t="s">
        <v>537</v>
      </c>
      <c r="D182" s="15" t="s">
        <v>541</v>
      </c>
      <c r="E182" s="26" t="s">
        <v>542</v>
      </c>
      <c r="F182" s="20">
        <v>216339</v>
      </c>
      <c r="G182" s="14" t="s">
        <v>543</v>
      </c>
      <c r="H182" s="176" t="s">
        <v>1283</v>
      </c>
      <c r="I182" s="178" t="s">
        <v>16</v>
      </c>
    </row>
    <row r="183" spans="1:232" s="23" customFormat="1" ht="76.5" customHeight="1" x14ac:dyDescent="0.2">
      <c r="A183" s="20">
        <v>215</v>
      </c>
      <c r="B183" s="15" t="s">
        <v>544</v>
      </c>
      <c r="C183" s="15" t="s">
        <v>545</v>
      </c>
      <c r="D183" s="15" t="s">
        <v>546</v>
      </c>
      <c r="E183" s="26">
        <v>93.8</v>
      </c>
      <c r="F183" s="20">
        <v>19081618.469999999</v>
      </c>
      <c r="G183" s="14" t="s">
        <v>547</v>
      </c>
      <c r="H183" s="14" t="s">
        <v>1285</v>
      </c>
      <c r="I183" s="178" t="s">
        <v>16</v>
      </c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</row>
    <row r="184" spans="1:232" s="27" customFormat="1" ht="69.75" customHeight="1" x14ac:dyDescent="0.2">
      <c r="A184" s="20">
        <v>216</v>
      </c>
      <c r="B184" s="55" t="s">
        <v>548</v>
      </c>
      <c r="C184" s="56" t="s">
        <v>549</v>
      </c>
      <c r="D184" s="25"/>
      <c r="E184" s="26" t="s">
        <v>535</v>
      </c>
      <c r="F184" s="25">
        <v>1199799</v>
      </c>
      <c r="G184" s="20"/>
      <c r="H184" s="176" t="s">
        <v>1283</v>
      </c>
      <c r="I184" s="178" t="s">
        <v>16</v>
      </c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</row>
    <row r="185" spans="1:232" s="27" customFormat="1" ht="139.5" customHeight="1" x14ac:dyDescent="0.2">
      <c r="A185" s="20">
        <v>217</v>
      </c>
      <c r="B185" s="15" t="s">
        <v>550</v>
      </c>
      <c r="C185" s="15" t="s">
        <v>551</v>
      </c>
      <c r="D185" s="15"/>
      <c r="E185" s="26" t="s">
        <v>552</v>
      </c>
      <c r="F185" s="20">
        <v>912350</v>
      </c>
      <c r="G185" s="20"/>
      <c r="H185" s="176" t="s">
        <v>1286</v>
      </c>
      <c r="I185" s="178" t="s">
        <v>16</v>
      </c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</row>
    <row r="186" spans="1:232" s="57" customFormat="1" ht="141" customHeight="1" x14ac:dyDescent="0.2">
      <c r="A186" s="20">
        <v>218</v>
      </c>
      <c r="B186" s="32" t="s">
        <v>98</v>
      </c>
      <c r="C186" s="32" t="s">
        <v>553</v>
      </c>
      <c r="D186" s="32"/>
      <c r="E186" s="34">
        <v>106</v>
      </c>
      <c r="F186" s="31">
        <v>54042</v>
      </c>
      <c r="G186" s="31"/>
      <c r="H186" s="176" t="s">
        <v>1286</v>
      </c>
      <c r="I186" s="178" t="s">
        <v>16</v>
      </c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</row>
    <row r="187" spans="1:232" s="23" customFormat="1" ht="74.25" customHeight="1" x14ac:dyDescent="0.2">
      <c r="A187" s="20">
        <v>219</v>
      </c>
      <c r="B187" s="32" t="s">
        <v>544</v>
      </c>
      <c r="C187" s="32" t="s">
        <v>554</v>
      </c>
      <c r="D187" s="32" t="s">
        <v>555</v>
      </c>
      <c r="E187" s="34">
        <v>92.8</v>
      </c>
      <c r="F187" s="31">
        <v>15447649.310000001</v>
      </c>
      <c r="G187" s="33" t="s">
        <v>556</v>
      </c>
      <c r="H187" s="14" t="s">
        <v>1285</v>
      </c>
      <c r="I187" s="178" t="s">
        <v>16</v>
      </c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</row>
    <row r="188" spans="1:232" s="58" customFormat="1" ht="78" customHeight="1" x14ac:dyDescent="0.2">
      <c r="A188" s="20">
        <v>220</v>
      </c>
      <c r="B188" s="25" t="s">
        <v>557</v>
      </c>
      <c r="C188" s="25"/>
      <c r="D188" s="25"/>
      <c r="E188" s="26" t="s">
        <v>535</v>
      </c>
      <c r="F188" s="20">
        <v>4000000</v>
      </c>
      <c r="G188" s="20"/>
      <c r="H188" s="14" t="s">
        <v>1285</v>
      </c>
      <c r="I188" s="178" t="s">
        <v>16</v>
      </c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23"/>
      <c r="DG188" s="23"/>
      <c r="DH188" s="23"/>
      <c r="DI188" s="23"/>
      <c r="DJ188" s="23"/>
      <c r="DK188" s="23"/>
      <c r="DL188" s="23"/>
      <c r="DM188" s="23"/>
      <c r="DN188" s="23"/>
      <c r="DO188" s="23"/>
      <c r="DP188" s="23"/>
      <c r="DQ188" s="23"/>
      <c r="DR188" s="23"/>
      <c r="DS188" s="23"/>
      <c r="DT188" s="23"/>
      <c r="DU188" s="23"/>
      <c r="DV188" s="23"/>
      <c r="DW188" s="23"/>
      <c r="DX188" s="23"/>
      <c r="DY188" s="23"/>
      <c r="DZ188" s="23"/>
      <c r="EA188" s="23"/>
      <c r="EB188" s="23"/>
      <c r="EC188" s="23"/>
      <c r="ED188" s="23"/>
      <c r="EE188" s="23"/>
      <c r="EF188" s="23"/>
      <c r="EG188" s="23"/>
      <c r="EH188" s="23"/>
      <c r="EI188" s="23"/>
      <c r="EJ188" s="23"/>
      <c r="EK188" s="23"/>
      <c r="EL188" s="23"/>
      <c r="EM188" s="23"/>
      <c r="EN188" s="23"/>
      <c r="EO188" s="23"/>
      <c r="EP188" s="23"/>
      <c r="EQ188" s="23"/>
      <c r="ER188" s="23"/>
      <c r="ES188" s="23"/>
      <c r="ET188" s="23"/>
      <c r="EU188" s="23"/>
      <c r="EV188" s="23"/>
      <c r="EW188" s="23"/>
      <c r="EX188" s="23"/>
      <c r="EY188" s="23"/>
      <c r="EZ188" s="23"/>
      <c r="FA188" s="23"/>
      <c r="FB188" s="23"/>
      <c r="FC188" s="23"/>
      <c r="FD188" s="23"/>
      <c r="FE188" s="23"/>
      <c r="FF188" s="23"/>
      <c r="FG188" s="23"/>
      <c r="FH188" s="23"/>
      <c r="FI188" s="23"/>
      <c r="FJ188" s="23"/>
      <c r="FK188" s="23"/>
      <c r="FL188" s="23"/>
      <c r="FM188" s="23"/>
      <c r="FN188" s="23"/>
      <c r="FO188" s="23"/>
      <c r="FP188" s="23"/>
      <c r="FQ188" s="23"/>
      <c r="FR188" s="23"/>
      <c r="FS188" s="23"/>
      <c r="FT188" s="23"/>
      <c r="FU188" s="23"/>
      <c r="FV188" s="23"/>
      <c r="FW188" s="23"/>
      <c r="FX188" s="23"/>
      <c r="FY188" s="23"/>
      <c r="FZ188" s="23"/>
      <c r="GA188" s="23"/>
      <c r="GB188" s="23"/>
      <c r="GC188" s="23"/>
      <c r="GD188" s="23"/>
      <c r="GE188" s="23"/>
      <c r="GF188" s="23"/>
      <c r="GG188" s="23"/>
      <c r="GH188" s="23"/>
      <c r="GI188" s="23"/>
      <c r="GJ188" s="23"/>
      <c r="GK188" s="23"/>
      <c r="GL188" s="23"/>
      <c r="GM188" s="23"/>
      <c r="GN188" s="23"/>
      <c r="GO188" s="23"/>
      <c r="GP188" s="23"/>
      <c r="GQ188" s="23"/>
      <c r="GR188" s="23"/>
      <c r="GS188" s="23"/>
      <c r="GT188" s="23"/>
      <c r="GU188" s="23"/>
      <c r="GV188" s="23"/>
      <c r="GW188" s="23"/>
      <c r="GX188" s="23"/>
      <c r="GY188" s="23"/>
      <c r="GZ188" s="23"/>
      <c r="HA188" s="23"/>
      <c r="HB188" s="23"/>
      <c r="HC188" s="23"/>
      <c r="HD188" s="23"/>
      <c r="HE188" s="23"/>
      <c r="HF188" s="23"/>
      <c r="HG188" s="23"/>
      <c r="HH188" s="23"/>
      <c r="HI188" s="23"/>
      <c r="HJ188" s="23"/>
      <c r="HK188" s="23"/>
      <c r="HL188" s="23"/>
      <c r="HM188" s="23"/>
      <c r="HN188" s="23"/>
      <c r="HO188" s="23"/>
      <c r="HP188" s="23"/>
      <c r="HQ188" s="23"/>
      <c r="HR188" s="23"/>
      <c r="HS188" s="23"/>
      <c r="HT188" s="23"/>
      <c r="HU188" s="23"/>
    </row>
    <row r="189" spans="1:232" s="58" customFormat="1" ht="81.75" customHeight="1" x14ac:dyDescent="0.2">
      <c r="A189" s="20">
        <v>221</v>
      </c>
      <c r="B189" s="25" t="s">
        <v>558</v>
      </c>
      <c r="C189" s="25"/>
      <c r="D189" s="25"/>
      <c r="E189" s="26" t="s">
        <v>535</v>
      </c>
      <c r="F189" s="20">
        <v>97173.87</v>
      </c>
      <c r="G189" s="20"/>
      <c r="H189" s="14" t="s">
        <v>1285</v>
      </c>
      <c r="I189" s="178" t="s">
        <v>16</v>
      </c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  <c r="DF189" s="23"/>
      <c r="DG189" s="23"/>
      <c r="DH189" s="23"/>
      <c r="DI189" s="23"/>
      <c r="DJ189" s="23"/>
      <c r="DK189" s="23"/>
      <c r="DL189" s="23"/>
      <c r="DM189" s="23"/>
      <c r="DN189" s="23"/>
      <c r="DO189" s="23"/>
      <c r="DP189" s="23"/>
      <c r="DQ189" s="23"/>
      <c r="DR189" s="23"/>
      <c r="DS189" s="23"/>
      <c r="DT189" s="23"/>
      <c r="DU189" s="23"/>
      <c r="DV189" s="23"/>
      <c r="DW189" s="23"/>
      <c r="DX189" s="23"/>
      <c r="DY189" s="23"/>
      <c r="DZ189" s="23"/>
      <c r="EA189" s="23"/>
      <c r="EB189" s="23"/>
      <c r="EC189" s="23"/>
      <c r="ED189" s="23"/>
      <c r="EE189" s="23"/>
      <c r="EF189" s="23"/>
      <c r="EG189" s="23"/>
      <c r="EH189" s="23"/>
      <c r="EI189" s="23"/>
      <c r="EJ189" s="23"/>
      <c r="EK189" s="23"/>
      <c r="EL189" s="23"/>
      <c r="EM189" s="23"/>
      <c r="EN189" s="23"/>
      <c r="EO189" s="23"/>
      <c r="EP189" s="23"/>
      <c r="EQ189" s="23"/>
      <c r="ER189" s="23"/>
      <c r="ES189" s="23"/>
      <c r="ET189" s="23"/>
      <c r="EU189" s="23"/>
      <c r="EV189" s="23"/>
      <c r="EW189" s="23"/>
      <c r="EX189" s="23"/>
      <c r="EY189" s="23"/>
      <c r="EZ189" s="23"/>
      <c r="FA189" s="23"/>
      <c r="FB189" s="23"/>
      <c r="FC189" s="23"/>
      <c r="FD189" s="23"/>
      <c r="FE189" s="23"/>
      <c r="FF189" s="23"/>
      <c r="FG189" s="23"/>
      <c r="FH189" s="23"/>
      <c r="FI189" s="23"/>
      <c r="FJ189" s="23"/>
      <c r="FK189" s="23"/>
      <c r="FL189" s="23"/>
      <c r="FM189" s="23"/>
      <c r="FN189" s="23"/>
      <c r="FO189" s="23"/>
      <c r="FP189" s="23"/>
      <c r="FQ189" s="23"/>
      <c r="FR189" s="23"/>
      <c r="FS189" s="23"/>
      <c r="FT189" s="23"/>
      <c r="FU189" s="23"/>
      <c r="FV189" s="23"/>
      <c r="FW189" s="23"/>
      <c r="FX189" s="23"/>
      <c r="FY189" s="23"/>
      <c r="FZ189" s="23"/>
      <c r="GA189" s="23"/>
      <c r="GB189" s="23"/>
      <c r="GC189" s="23"/>
      <c r="GD189" s="23"/>
      <c r="GE189" s="23"/>
      <c r="GF189" s="23"/>
      <c r="GG189" s="23"/>
      <c r="GH189" s="23"/>
      <c r="GI189" s="23"/>
      <c r="GJ189" s="23"/>
      <c r="GK189" s="23"/>
      <c r="GL189" s="23"/>
      <c r="GM189" s="23"/>
      <c r="GN189" s="23"/>
      <c r="GO189" s="23"/>
      <c r="GP189" s="23"/>
      <c r="GQ189" s="23"/>
      <c r="GR189" s="23"/>
      <c r="GS189" s="23"/>
      <c r="GT189" s="23"/>
      <c r="GU189" s="23"/>
      <c r="GV189" s="23"/>
      <c r="GW189" s="23"/>
      <c r="GX189" s="23"/>
      <c r="GY189" s="23"/>
      <c r="GZ189" s="23"/>
      <c r="HA189" s="23"/>
      <c r="HB189" s="23"/>
      <c r="HC189" s="23"/>
      <c r="HD189" s="23"/>
      <c r="HE189" s="23"/>
      <c r="HF189" s="23"/>
      <c r="HG189" s="23"/>
      <c r="HH189" s="23"/>
      <c r="HI189" s="23"/>
      <c r="HJ189" s="23"/>
      <c r="HK189" s="23"/>
      <c r="HL189" s="23"/>
      <c r="HM189" s="23"/>
      <c r="HN189" s="23"/>
      <c r="HO189" s="23"/>
      <c r="HP189" s="23"/>
      <c r="HQ189" s="23"/>
      <c r="HR189" s="23"/>
      <c r="HS189" s="23"/>
      <c r="HT189" s="23"/>
      <c r="HU189" s="23"/>
    </row>
    <row r="190" spans="1:232" s="58" customFormat="1" ht="79.5" customHeight="1" x14ac:dyDescent="0.2">
      <c r="A190" s="20">
        <v>222</v>
      </c>
      <c r="B190" s="25" t="s">
        <v>558</v>
      </c>
      <c r="C190" s="25"/>
      <c r="D190" s="25"/>
      <c r="E190" s="26" t="s">
        <v>535</v>
      </c>
      <c r="F190" s="20">
        <v>97198.28</v>
      </c>
      <c r="G190" s="20"/>
      <c r="H190" s="14" t="s">
        <v>1285</v>
      </c>
      <c r="I190" s="178" t="s">
        <v>16</v>
      </c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  <c r="DG190" s="23"/>
      <c r="DH190" s="23"/>
      <c r="DI190" s="23"/>
      <c r="DJ190" s="23"/>
      <c r="DK190" s="23"/>
      <c r="DL190" s="23"/>
      <c r="DM190" s="23"/>
      <c r="DN190" s="23"/>
      <c r="DO190" s="23"/>
      <c r="DP190" s="23"/>
      <c r="DQ190" s="23"/>
      <c r="DR190" s="23"/>
      <c r="DS190" s="23"/>
      <c r="DT190" s="23"/>
      <c r="DU190" s="23"/>
      <c r="DV190" s="23"/>
      <c r="DW190" s="23"/>
      <c r="DX190" s="23"/>
      <c r="DY190" s="23"/>
      <c r="DZ190" s="23"/>
      <c r="EA190" s="23"/>
      <c r="EB190" s="23"/>
      <c r="EC190" s="23"/>
      <c r="ED190" s="23"/>
      <c r="EE190" s="23"/>
      <c r="EF190" s="23"/>
      <c r="EG190" s="23"/>
      <c r="EH190" s="23"/>
      <c r="EI190" s="23"/>
      <c r="EJ190" s="23"/>
      <c r="EK190" s="23"/>
      <c r="EL190" s="23"/>
      <c r="EM190" s="23"/>
      <c r="EN190" s="23"/>
      <c r="EO190" s="23"/>
      <c r="EP190" s="23"/>
      <c r="EQ190" s="23"/>
      <c r="ER190" s="23"/>
      <c r="ES190" s="23"/>
      <c r="ET190" s="23"/>
      <c r="EU190" s="23"/>
      <c r="EV190" s="23"/>
      <c r="EW190" s="23"/>
      <c r="EX190" s="23"/>
      <c r="EY190" s="23"/>
      <c r="EZ190" s="23"/>
      <c r="FA190" s="23"/>
      <c r="FB190" s="23"/>
      <c r="FC190" s="23"/>
      <c r="FD190" s="23"/>
      <c r="FE190" s="23"/>
      <c r="FF190" s="23"/>
      <c r="FG190" s="23"/>
      <c r="FH190" s="23"/>
      <c r="FI190" s="23"/>
      <c r="FJ190" s="23"/>
      <c r="FK190" s="23"/>
      <c r="FL190" s="23"/>
      <c r="FM190" s="23"/>
      <c r="FN190" s="23"/>
      <c r="FO190" s="23"/>
      <c r="FP190" s="23"/>
      <c r="FQ190" s="23"/>
      <c r="FR190" s="23"/>
      <c r="FS190" s="23"/>
      <c r="FT190" s="23"/>
      <c r="FU190" s="23"/>
      <c r="FV190" s="23"/>
      <c r="FW190" s="23"/>
      <c r="FX190" s="23"/>
      <c r="FY190" s="23"/>
      <c r="FZ190" s="23"/>
      <c r="GA190" s="23"/>
      <c r="GB190" s="23"/>
      <c r="GC190" s="23"/>
      <c r="GD190" s="23"/>
      <c r="GE190" s="23"/>
      <c r="GF190" s="23"/>
      <c r="GG190" s="23"/>
      <c r="GH190" s="23"/>
      <c r="GI190" s="23"/>
      <c r="GJ190" s="23"/>
      <c r="GK190" s="23"/>
      <c r="GL190" s="23"/>
      <c r="GM190" s="23"/>
      <c r="GN190" s="23"/>
      <c r="GO190" s="23"/>
      <c r="GP190" s="23"/>
      <c r="GQ190" s="23"/>
      <c r="GR190" s="23"/>
      <c r="GS190" s="23"/>
      <c r="GT190" s="23"/>
      <c r="GU190" s="23"/>
      <c r="GV190" s="23"/>
      <c r="GW190" s="23"/>
      <c r="GX190" s="23"/>
      <c r="GY190" s="23"/>
      <c r="GZ190" s="23"/>
      <c r="HA190" s="23"/>
      <c r="HB190" s="23"/>
      <c r="HC190" s="23"/>
      <c r="HD190" s="23"/>
      <c r="HE190" s="23"/>
      <c r="HF190" s="23"/>
      <c r="HG190" s="23"/>
      <c r="HH190" s="23"/>
      <c r="HI190" s="23"/>
      <c r="HJ190" s="23"/>
      <c r="HK190" s="23"/>
      <c r="HL190" s="23"/>
      <c r="HM190" s="23"/>
      <c r="HN190" s="23"/>
      <c r="HO190" s="23"/>
      <c r="HP190" s="23"/>
      <c r="HQ190" s="23"/>
      <c r="HR190" s="23"/>
      <c r="HS190" s="23"/>
      <c r="HT190" s="23"/>
      <c r="HU190" s="23"/>
    </row>
    <row r="191" spans="1:232" s="58" customFormat="1" ht="83.25" customHeight="1" x14ac:dyDescent="0.2">
      <c r="A191" s="20">
        <v>223</v>
      </c>
      <c r="B191" s="25" t="s">
        <v>559</v>
      </c>
      <c r="C191" s="25"/>
      <c r="D191" s="25"/>
      <c r="E191" s="26" t="s">
        <v>535</v>
      </c>
      <c r="F191" s="20">
        <v>10447</v>
      </c>
      <c r="G191" s="20"/>
      <c r="H191" s="14" t="s">
        <v>1285</v>
      </c>
      <c r="I191" s="178" t="s">
        <v>16</v>
      </c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  <c r="DG191" s="23"/>
      <c r="DH191" s="23"/>
      <c r="DI191" s="23"/>
      <c r="DJ191" s="23"/>
      <c r="DK191" s="23"/>
      <c r="DL191" s="23"/>
      <c r="DM191" s="23"/>
      <c r="DN191" s="23"/>
      <c r="DO191" s="23"/>
      <c r="DP191" s="23"/>
      <c r="DQ191" s="23"/>
      <c r="DR191" s="23"/>
      <c r="DS191" s="23"/>
      <c r="DT191" s="23"/>
      <c r="DU191" s="23"/>
      <c r="DV191" s="23"/>
      <c r="DW191" s="23"/>
      <c r="DX191" s="23"/>
      <c r="DY191" s="23"/>
      <c r="DZ191" s="23"/>
      <c r="EA191" s="23"/>
      <c r="EB191" s="23"/>
      <c r="EC191" s="23"/>
      <c r="ED191" s="23"/>
      <c r="EE191" s="23"/>
      <c r="EF191" s="23"/>
      <c r="EG191" s="23"/>
      <c r="EH191" s="23"/>
      <c r="EI191" s="23"/>
      <c r="EJ191" s="23"/>
      <c r="EK191" s="23"/>
      <c r="EL191" s="23"/>
      <c r="EM191" s="23"/>
      <c r="EN191" s="23"/>
      <c r="EO191" s="23"/>
      <c r="EP191" s="23"/>
      <c r="EQ191" s="23"/>
      <c r="ER191" s="23"/>
      <c r="ES191" s="23"/>
      <c r="ET191" s="23"/>
      <c r="EU191" s="23"/>
      <c r="EV191" s="23"/>
      <c r="EW191" s="23"/>
      <c r="EX191" s="23"/>
      <c r="EY191" s="23"/>
      <c r="EZ191" s="23"/>
      <c r="FA191" s="23"/>
      <c r="FB191" s="23"/>
      <c r="FC191" s="23"/>
      <c r="FD191" s="23"/>
      <c r="FE191" s="23"/>
      <c r="FF191" s="23"/>
      <c r="FG191" s="23"/>
      <c r="FH191" s="23"/>
      <c r="FI191" s="23"/>
      <c r="FJ191" s="23"/>
      <c r="FK191" s="23"/>
      <c r="FL191" s="23"/>
      <c r="FM191" s="23"/>
      <c r="FN191" s="23"/>
      <c r="FO191" s="23"/>
      <c r="FP191" s="23"/>
      <c r="FQ191" s="23"/>
      <c r="FR191" s="23"/>
      <c r="FS191" s="23"/>
      <c r="FT191" s="23"/>
      <c r="FU191" s="23"/>
      <c r="FV191" s="23"/>
      <c r="FW191" s="23"/>
      <c r="FX191" s="23"/>
      <c r="FY191" s="23"/>
      <c r="FZ191" s="23"/>
      <c r="GA191" s="23"/>
      <c r="GB191" s="23"/>
      <c r="GC191" s="23"/>
      <c r="GD191" s="23"/>
      <c r="GE191" s="23"/>
      <c r="GF191" s="23"/>
      <c r="GG191" s="23"/>
      <c r="GH191" s="23"/>
      <c r="GI191" s="23"/>
      <c r="GJ191" s="23"/>
      <c r="GK191" s="23"/>
      <c r="GL191" s="23"/>
      <c r="GM191" s="23"/>
      <c r="GN191" s="23"/>
      <c r="GO191" s="23"/>
      <c r="GP191" s="23"/>
      <c r="GQ191" s="23"/>
      <c r="GR191" s="23"/>
      <c r="GS191" s="23"/>
      <c r="GT191" s="23"/>
      <c r="GU191" s="23"/>
      <c r="GV191" s="23"/>
      <c r="GW191" s="23"/>
      <c r="GX191" s="23"/>
      <c r="GY191" s="23"/>
      <c r="GZ191" s="23"/>
      <c r="HA191" s="23"/>
      <c r="HB191" s="23"/>
      <c r="HC191" s="23"/>
      <c r="HD191" s="23"/>
      <c r="HE191" s="23"/>
      <c r="HF191" s="23"/>
      <c r="HG191" s="23"/>
      <c r="HH191" s="23"/>
      <c r="HI191" s="23"/>
      <c r="HJ191" s="23"/>
      <c r="HK191" s="23"/>
      <c r="HL191" s="23"/>
      <c r="HM191" s="23"/>
      <c r="HN191" s="23"/>
      <c r="HO191" s="23"/>
      <c r="HP191" s="23"/>
      <c r="HQ191" s="23"/>
      <c r="HR191" s="23"/>
      <c r="HS191" s="23"/>
      <c r="HT191" s="23"/>
      <c r="HU191" s="23"/>
    </row>
    <row r="192" spans="1:232" s="22" customFormat="1" ht="69" customHeight="1" x14ac:dyDescent="0.2">
      <c r="A192" s="20">
        <v>226</v>
      </c>
      <c r="B192" s="15" t="s">
        <v>561</v>
      </c>
      <c r="C192" s="15" t="s">
        <v>562</v>
      </c>
      <c r="D192" s="15"/>
      <c r="E192" s="18" t="s">
        <v>563</v>
      </c>
      <c r="F192" s="20">
        <v>245564.08</v>
      </c>
      <c r="G192" s="20"/>
      <c r="H192" s="176" t="s">
        <v>1283</v>
      </c>
      <c r="I192" s="178" t="s">
        <v>16</v>
      </c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</row>
    <row r="193" spans="1:229" s="22" customFormat="1" ht="67.5" customHeight="1" x14ac:dyDescent="0.2">
      <c r="A193" s="20">
        <v>227</v>
      </c>
      <c r="B193" s="15" t="s">
        <v>564</v>
      </c>
      <c r="C193" s="15" t="s">
        <v>562</v>
      </c>
      <c r="D193" s="15"/>
      <c r="E193" s="26"/>
      <c r="F193" s="20">
        <v>402815.8</v>
      </c>
      <c r="G193" s="20"/>
      <c r="H193" s="176" t="s">
        <v>1283</v>
      </c>
      <c r="I193" s="178" t="s">
        <v>16</v>
      </c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</row>
    <row r="194" spans="1:229" s="22" customFormat="1" ht="81" customHeight="1" x14ac:dyDescent="0.2">
      <c r="A194" s="20">
        <v>228</v>
      </c>
      <c r="B194" s="59" t="s">
        <v>565</v>
      </c>
      <c r="C194" s="15" t="s">
        <v>566</v>
      </c>
      <c r="D194" s="15"/>
      <c r="E194" s="26" t="s">
        <v>535</v>
      </c>
      <c r="F194" s="60">
        <v>35723</v>
      </c>
      <c r="G194" s="20"/>
      <c r="H194" s="176" t="s">
        <v>1283</v>
      </c>
      <c r="I194" s="178" t="s">
        <v>16</v>
      </c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</row>
    <row r="195" spans="1:229" s="22" customFormat="1" ht="78.75" customHeight="1" x14ac:dyDescent="0.2">
      <c r="A195" s="20">
        <v>229</v>
      </c>
      <c r="B195" s="59" t="s">
        <v>567</v>
      </c>
      <c r="C195" s="15" t="s">
        <v>566</v>
      </c>
      <c r="D195" s="15"/>
      <c r="E195" s="26" t="s">
        <v>535</v>
      </c>
      <c r="F195" s="60">
        <v>277187.67</v>
      </c>
      <c r="G195" s="20"/>
      <c r="H195" s="176" t="s">
        <v>1283</v>
      </c>
      <c r="I195" s="178" t="s">
        <v>16</v>
      </c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</row>
    <row r="196" spans="1:229" s="22" customFormat="1" ht="147" customHeight="1" x14ac:dyDescent="0.2">
      <c r="A196" s="20">
        <v>230</v>
      </c>
      <c r="B196" s="15" t="s">
        <v>568</v>
      </c>
      <c r="C196" s="15" t="s">
        <v>569</v>
      </c>
      <c r="D196" s="15"/>
      <c r="E196" s="26" t="s">
        <v>535</v>
      </c>
      <c r="F196" s="20">
        <v>560000</v>
      </c>
      <c r="G196" s="20"/>
      <c r="H196" s="176" t="s">
        <v>1283</v>
      </c>
      <c r="I196" s="178" t="s">
        <v>16</v>
      </c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</row>
    <row r="197" spans="1:229" s="22" customFormat="1" ht="117" customHeight="1" x14ac:dyDescent="0.2">
      <c r="A197" s="20">
        <v>231</v>
      </c>
      <c r="B197" s="15" t="s">
        <v>570</v>
      </c>
      <c r="C197" s="15" t="s">
        <v>571</v>
      </c>
      <c r="D197" s="15"/>
      <c r="E197" s="26">
        <v>612.1</v>
      </c>
      <c r="F197" s="20">
        <v>175000</v>
      </c>
      <c r="G197" s="14" t="s">
        <v>572</v>
      </c>
      <c r="H197" s="176" t="s">
        <v>1283</v>
      </c>
      <c r="I197" s="178" t="s">
        <v>16</v>
      </c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</row>
    <row r="198" spans="1:229" s="22" customFormat="1" ht="80.25" customHeight="1" x14ac:dyDescent="0.2">
      <c r="A198" s="20">
        <v>232</v>
      </c>
      <c r="B198" s="15" t="s">
        <v>573</v>
      </c>
      <c r="C198" s="15" t="s">
        <v>574</v>
      </c>
      <c r="D198" s="15"/>
      <c r="E198" s="26" t="s">
        <v>535</v>
      </c>
      <c r="F198" s="20">
        <v>214000</v>
      </c>
      <c r="G198" s="20"/>
      <c r="H198" s="176" t="s">
        <v>1283</v>
      </c>
      <c r="I198" s="178" t="s">
        <v>16</v>
      </c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</row>
    <row r="199" spans="1:229" s="22" customFormat="1" ht="75.75" customHeight="1" x14ac:dyDescent="0.2">
      <c r="A199" s="20">
        <v>233</v>
      </c>
      <c r="B199" s="15" t="s">
        <v>575</v>
      </c>
      <c r="C199" s="15" t="s">
        <v>576</v>
      </c>
      <c r="D199" s="15"/>
      <c r="E199" s="26" t="s">
        <v>535</v>
      </c>
      <c r="F199" s="20">
        <v>1232882.6100000001</v>
      </c>
      <c r="G199" s="20"/>
      <c r="H199" s="176" t="s">
        <v>1283</v>
      </c>
      <c r="I199" s="178" t="s">
        <v>16</v>
      </c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</row>
    <row r="200" spans="1:229" s="22" customFormat="1" ht="90.75" customHeight="1" x14ac:dyDescent="0.2">
      <c r="A200" s="20">
        <v>234</v>
      </c>
      <c r="B200" s="15" t="s">
        <v>577</v>
      </c>
      <c r="C200" s="15" t="s">
        <v>566</v>
      </c>
      <c r="D200" s="15"/>
      <c r="E200" s="26" t="s">
        <v>535</v>
      </c>
      <c r="F200" s="20">
        <v>176791</v>
      </c>
      <c r="G200" s="20"/>
      <c r="H200" s="176" t="s">
        <v>1283</v>
      </c>
      <c r="I200" s="178" t="s">
        <v>16</v>
      </c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</row>
    <row r="201" spans="1:229" s="22" customFormat="1" ht="74.25" customHeight="1" x14ac:dyDescent="0.2">
      <c r="A201" s="20">
        <v>235</v>
      </c>
      <c r="B201" s="25" t="s">
        <v>578</v>
      </c>
      <c r="C201" s="15" t="s">
        <v>400</v>
      </c>
      <c r="D201" s="15"/>
      <c r="E201" s="26" t="s">
        <v>535</v>
      </c>
      <c r="F201" s="20"/>
      <c r="G201" s="20"/>
      <c r="H201" s="176" t="s">
        <v>1283</v>
      </c>
      <c r="I201" s="178" t="s">
        <v>16</v>
      </c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</row>
    <row r="202" spans="1:229" s="22" customFormat="1" ht="75.75" customHeight="1" x14ac:dyDescent="0.2">
      <c r="A202" s="20">
        <v>236</v>
      </c>
      <c r="B202" s="15" t="s">
        <v>560</v>
      </c>
      <c r="C202" s="15" t="s">
        <v>579</v>
      </c>
      <c r="D202" s="15"/>
      <c r="E202" s="26" t="s">
        <v>580</v>
      </c>
      <c r="F202" s="20">
        <v>27841613</v>
      </c>
      <c r="G202" s="20"/>
      <c r="H202" s="176" t="s">
        <v>1285</v>
      </c>
      <c r="I202" s="178" t="s">
        <v>16</v>
      </c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</row>
    <row r="203" spans="1:229" s="22" customFormat="1" ht="77.25" customHeight="1" x14ac:dyDescent="0.2">
      <c r="A203" s="20">
        <v>237</v>
      </c>
      <c r="B203" s="15" t="s">
        <v>581</v>
      </c>
      <c r="C203" s="15" t="s">
        <v>582</v>
      </c>
      <c r="D203" s="15"/>
      <c r="E203" s="26" t="s">
        <v>535</v>
      </c>
      <c r="F203" s="20">
        <v>9900</v>
      </c>
      <c r="G203" s="14" t="s">
        <v>583</v>
      </c>
      <c r="H203" s="176" t="s">
        <v>1283</v>
      </c>
      <c r="I203" s="178" t="s">
        <v>16</v>
      </c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</row>
    <row r="204" spans="1:229" s="4" customFormat="1" ht="123.75" customHeight="1" x14ac:dyDescent="0.2">
      <c r="A204" s="48">
        <v>238</v>
      </c>
      <c r="B204" s="19" t="s">
        <v>584</v>
      </c>
      <c r="C204" s="19" t="s">
        <v>585</v>
      </c>
      <c r="D204" s="15" t="s">
        <v>586</v>
      </c>
      <c r="E204" s="14" t="s">
        <v>587</v>
      </c>
      <c r="F204" s="14">
        <v>154180798.63999999</v>
      </c>
      <c r="G204" s="14" t="s">
        <v>588</v>
      </c>
      <c r="H204" s="14" t="s">
        <v>1285</v>
      </c>
      <c r="I204" s="178" t="s">
        <v>16</v>
      </c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</row>
    <row r="205" spans="1:229" s="4" customFormat="1" ht="85.5" customHeight="1" x14ac:dyDescent="0.2">
      <c r="A205" s="14">
        <v>239</v>
      </c>
      <c r="B205" s="15" t="s">
        <v>589</v>
      </c>
      <c r="C205" s="15" t="s">
        <v>585</v>
      </c>
      <c r="D205" s="15" t="s">
        <v>590</v>
      </c>
      <c r="E205" s="62">
        <v>39</v>
      </c>
      <c r="F205" s="14">
        <v>12295275.34</v>
      </c>
      <c r="G205" s="14" t="s">
        <v>591</v>
      </c>
      <c r="H205" s="14" t="s">
        <v>1285</v>
      </c>
      <c r="I205" s="178" t="s">
        <v>16</v>
      </c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</row>
    <row r="206" spans="1:229" s="4" customFormat="1" ht="66" customHeight="1" x14ac:dyDescent="0.2">
      <c r="A206" s="48">
        <v>240</v>
      </c>
      <c r="B206" s="15" t="s">
        <v>592</v>
      </c>
      <c r="C206" s="15" t="s">
        <v>585</v>
      </c>
      <c r="D206" s="15" t="s">
        <v>593</v>
      </c>
      <c r="E206" s="14" t="s">
        <v>594</v>
      </c>
      <c r="F206" s="14">
        <v>1407406.9</v>
      </c>
      <c r="G206" s="14" t="s">
        <v>595</v>
      </c>
      <c r="H206" s="14" t="s">
        <v>1285</v>
      </c>
      <c r="I206" s="178" t="s">
        <v>16</v>
      </c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</row>
    <row r="207" spans="1:229" s="4" customFormat="1" ht="71.25" x14ac:dyDescent="0.2">
      <c r="A207" s="14">
        <v>241</v>
      </c>
      <c r="B207" s="15" t="s">
        <v>596</v>
      </c>
      <c r="C207" s="15" t="s">
        <v>585</v>
      </c>
      <c r="D207" s="15" t="s">
        <v>597</v>
      </c>
      <c r="E207" s="14" t="s">
        <v>598</v>
      </c>
      <c r="F207" s="14">
        <v>1883863.47</v>
      </c>
      <c r="G207" s="14" t="s">
        <v>599</v>
      </c>
      <c r="H207" s="14" t="s">
        <v>1285</v>
      </c>
      <c r="I207" s="178" t="s">
        <v>16</v>
      </c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</row>
    <row r="208" spans="1:229" s="4" customFormat="1" ht="63.75" customHeight="1" x14ac:dyDescent="0.2">
      <c r="A208" s="48">
        <v>242</v>
      </c>
      <c r="B208" s="15" t="s">
        <v>600</v>
      </c>
      <c r="C208" s="15" t="s">
        <v>585</v>
      </c>
      <c r="D208" s="15" t="s">
        <v>601</v>
      </c>
      <c r="E208" s="62" t="s">
        <v>602</v>
      </c>
      <c r="F208" s="14">
        <v>437891.09</v>
      </c>
      <c r="G208" s="14" t="s">
        <v>603</v>
      </c>
      <c r="H208" s="14" t="s">
        <v>1285</v>
      </c>
      <c r="I208" s="178" t="s">
        <v>16</v>
      </c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</row>
    <row r="209" spans="1:229" s="3" customFormat="1" ht="77.25" customHeight="1" x14ac:dyDescent="0.2">
      <c r="A209" s="14">
        <v>243</v>
      </c>
      <c r="B209" s="15" t="s">
        <v>604</v>
      </c>
      <c r="C209" s="15" t="s">
        <v>585</v>
      </c>
      <c r="D209" s="15" t="s">
        <v>605</v>
      </c>
      <c r="E209" s="62" t="s">
        <v>606</v>
      </c>
      <c r="F209" s="20">
        <v>5591610.4000000004</v>
      </c>
      <c r="G209" s="14" t="s">
        <v>607</v>
      </c>
      <c r="H209" s="14" t="s">
        <v>1285</v>
      </c>
      <c r="I209" s="178" t="s">
        <v>16</v>
      </c>
    </row>
    <row r="210" spans="1:229" s="3" customFormat="1" ht="77.25" customHeight="1" x14ac:dyDescent="0.2">
      <c r="A210" s="48">
        <v>244</v>
      </c>
      <c r="B210" s="15" t="s">
        <v>608</v>
      </c>
      <c r="C210" s="15" t="s">
        <v>585</v>
      </c>
      <c r="D210" s="15" t="s">
        <v>609</v>
      </c>
      <c r="E210" s="62" t="s">
        <v>610</v>
      </c>
      <c r="F210" s="20">
        <v>597399.73</v>
      </c>
      <c r="G210" s="14" t="s">
        <v>611</v>
      </c>
      <c r="H210" s="14" t="s">
        <v>1285</v>
      </c>
      <c r="I210" s="178" t="s">
        <v>16</v>
      </c>
    </row>
    <row r="211" spans="1:229" s="3" customFormat="1" ht="90.75" customHeight="1" x14ac:dyDescent="0.2">
      <c r="A211" s="14">
        <v>245</v>
      </c>
      <c r="B211" s="15" t="s">
        <v>612</v>
      </c>
      <c r="C211" s="15" t="s">
        <v>585</v>
      </c>
      <c r="D211" s="15" t="s">
        <v>613</v>
      </c>
      <c r="E211" s="62" t="s">
        <v>614</v>
      </c>
      <c r="F211" s="20">
        <v>3091040.55</v>
      </c>
      <c r="G211" s="14" t="s">
        <v>615</v>
      </c>
      <c r="H211" s="14" t="s">
        <v>1285</v>
      </c>
      <c r="I211" s="178" t="s">
        <v>16</v>
      </c>
    </row>
    <row r="212" spans="1:229" s="3" customFormat="1" ht="77.25" customHeight="1" x14ac:dyDescent="0.2">
      <c r="A212" s="48">
        <v>246</v>
      </c>
      <c r="B212" s="15" t="s">
        <v>616</v>
      </c>
      <c r="C212" s="15" t="s">
        <v>585</v>
      </c>
      <c r="D212" s="15" t="s">
        <v>617</v>
      </c>
      <c r="E212" s="62" t="s">
        <v>618</v>
      </c>
      <c r="F212" s="20">
        <v>647655.12</v>
      </c>
      <c r="G212" s="14" t="s">
        <v>619</v>
      </c>
      <c r="H212" s="14" t="s">
        <v>1285</v>
      </c>
      <c r="I212" s="178" t="s">
        <v>16</v>
      </c>
    </row>
    <row r="213" spans="1:229" s="3" customFormat="1" ht="81.75" customHeight="1" x14ac:dyDescent="0.2">
      <c r="A213" s="14">
        <v>247</v>
      </c>
      <c r="B213" s="15" t="s">
        <v>620</v>
      </c>
      <c r="C213" s="15" t="s">
        <v>585</v>
      </c>
      <c r="D213" s="15" t="s">
        <v>621</v>
      </c>
      <c r="E213" s="62" t="s">
        <v>622</v>
      </c>
      <c r="F213" s="20">
        <v>671427.18</v>
      </c>
      <c r="G213" s="14" t="s">
        <v>623</v>
      </c>
      <c r="H213" s="14" t="s">
        <v>1285</v>
      </c>
      <c r="I213" s="178" t="s">
        <v>16</v>
      </c>
    </row>
    <row r="214" spans="1:229" s="3" customFormat="1" ht="69.75" customHeight="1" x14ac:dyDescent="0.2">
      <c r="A214" s="48">
        <v>248</v>
      </c>
      <c r="B214" s="15" t="s">
        <v>624</v>
      </c>
      <c r="C214" s="15" t="s">
        <v>625</v>
      </c>
      <c r="D214" s="15" t="s">
        <v>626</v>
      </c>
      <c r="E214" s="20" t="s">
        <v>627</v>
      </c>
      <c r="F214" s="63">
        <v>4758257</v>
      </c>
      <c r="G214" s="14" t="s">
        <v>607</v>
      </c>
      <c r="H214" s="14" t="s">
        <v>1285</v>
      </c>
      <c r="I214" s="178" t="s">
        <v>16</v>
      </c>
    </row>
    <row r="215" spans="1:229" s="22" customFormat="1" ht="90" customHeight="1" x14ac:dyDescent="0.2">
      <c r="A215" s="20">
        <v>249</v>
      </c>
      <c r="B215" s="15" t="s">
        <v>628</v>
      </c>
      <c r="C215" s="15" t="s">
        <v>629</v>
      </c>
      <c r="D215" s="15" t="s">
        <v>630</v>
      </c>
      <c r="E215" s="14" t="s">
        <v>631</v>
      </c>
      <c r="F215" s="63">
        <v>930987.12</v>
      </c>
      <c r="G215" s="14" t="s">
        <v>632</v>
      </c>
      <c r="H215" s="14" t="s">
        <v>1284</v>
      </c>
      <c r="I215" s="178" t="s">
        <v>16</v>
      </c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</row>
    <row r="216" spans="1:229" s="22" customFormat="1" ht="105" customHeight="1" x14ac:dyDescent="0.2">
      <c r="A216" s="20">
        <v>250</v>
      </c>
      <c r="B216" s="15" t="s">
        <v>633</v>
      </c>
      <c r="C216" s="15" t="s">
        <v>634</v>
      </c>
      <c r="D216" s="15" t="s">
        <v>635</v>
      </c>
      <c r="E216" s="26" t="s">
        <v>636</v>
      </c>
      <c r="F216" s="63">
        <v>5656000</v>
      </c>
      <c r="G216" s="14" t="s">
        <v>637</v>
      </c>
      <c r="H216" s="14" t="s">
        <v>1284</v>
      </c>
      <c r="I216" s="178" t="s">
        <v>16</v>
      </c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</row>
    <row r="217" spans="1:229" s="22" customFormat="1" ht="22.5" customHeight="1" x14ac:dyDescent="0.2">
      <c r="A217" s="20"/>
      <c r="B217" s="64" t="s">
        <v>638</v>
      </c>
      <c r="C217" s="15"/>
      <c r="D217" s="15"/>
      <c r="E217" s="26"/>
      <c r="F217" s="63"/>
      <c r="G217" s="14"/>
      <c r="H217" s="14"/>
      <c r="I217" s="178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</row>
    <row r="218" spans="1:229" s="22" customFormat="1" ht="75.75" customHeight="1" x14ac:dyDescent="0.2">
      <c r="A218" s="14" t="s">
        <v>639</v>
      </c>
      <c r="B218" s="15" t="s">
        <v>640</v>
      </c>
      <c r="C218" s="15" t="s">
        <v>634</v>
      </c>
      <c r="D218" s="15" t="s">
        <v>635</v>
      </c>
      <c r="E218" s="26" t="s">
        <v>641</v>
      </c>
      <c r="F218" s="20"/>
      <c r="G218" s="14" t="s">
        <v>637</v>
      </c>
      <c r="H218" s="14" t="s">
        <v>1284</v>
      </c>
      <c r="I218" s="178" t="s">
        <v>16</v>
      </c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</row>
    <row r="219" spans="1:229" s="22" customFormat="1" ht="82.5" customHeight="1" x14ac:dyDescent="0.2">
      <c r="A219" s="14" t="s">
        <v>642</v>
      </c>
      <c r="B219" s="15" t="s">
        <v>643</v>
      </c>
      <c r="C219" s="15" t="s">
        <v>634</v>
      </c>
      <c r="D219" s="15" t="s">
        <v>635</v>
      </c>
      <c r="E219" s="26" t="s">
        <v>644</v>
      </c>
      <c r="F219" s="20"/>
      <c r="G219" s="14" t="s">
        <v>637</v>
      </c>
      <c r="H219" s="14" t="s">
        <v>1284</v>
      </c>
      <c r="I219" s="178" t="s">
        <v>16</v>
      </c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</row>
    <row r="220" spans="1:229" s="22" customFormat="1" ht="88.5" customHeight="1" x14ac:dyDescent="0.2">
      <c r="A220" s="14" t="s">
        <v>645</v>
      </c>
      <c r="B220" s="15" t="s">
        <v>646</v>
      </c>
      <c r="C220" s="15" t="s">
        <v>634</v>
      </c>
      <c r="D220" s="15" t="s">
        <v>635</v>
      </c>
      <c r="E220" s="26" t="s">
        <v>647</v>
      </c>
      <c r="F220" s="20"/>
      <c r="G220" s="14" t="s">
        <v>637</v>
      </c>
      <c r="H220" s="14" t="s">
        <v>1284</v>
      </c>
      <c r="I220" s="178" t="s">
        <v>16</v>
      </c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</row>
    <row r="221" spans="1:229" s="22" customFormat="1" ht="86.25" customHeight="1" x14ac:dyDescent="0.2">
      <c r="A221" s="14" t="s">
        <v>648</v>
      </c>
      <c r="B221" s="15" t="s">
        <v>649</v>
      </c>
      <c r="C221" s="15" t="s">
        <v>634</v>
      </c>
      <c r="D221" s="15" t="s">
        <v>635</v>
      </c>
      <c r="E221" s="26" t="s">
        <v>650</v>
      </c>
      <c r="F221" s="20"/>
      <c r="G221" s="14" t="s">
        <v>637</v>
      </c>
      <c r="H221" s="14" t="s">
        <v>1284</v>
      </c>
      <c r="I221" s="178" t="s">
        <v>16</v>
      </c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</row>
    <row r="222" spans="1:229" s="22" customFormat="1" ht="85.5" customHeight="1" x14ac:dyDescent="0.2">
      <c r="A222" s="14" t="s">
        <v>651</v>
      </c>
      <c r="B222" s="15" t="s">
        <v>652</v>
      </c>
      <c r="C222" s="15" t="s">
        <v>634</v>
      </c>
      <c r="D222" s="15" t="s">
        <v>635</v>
      </c>
      <c r="E222" s="26" t="s">
        <v>644</v>
      </c>
      <c r="F222" s="20"/>
      <c r="G222" s="14" t="s">
        <v>637</v>
      </c>
      <c r="H222" s="14" t="s">
        <v>1284</v>
      </c>
      <c r="I222" s="178" t="s">
        <v>16</v>
      </c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</row>
    <row r="223" spans="1:229" s="22" customFormat="1" ht="66" customHeight="1" x14ac:dyDescent="0.2">
      <c r="A223" s="14" t="s">
        <v>653</v>
      </c>
      <c r="B223" s="15" t="s">
        <v>654</v>
      </c>
      <c r="C223" s="15" t="s">
        <v>634</v>
      </c>
      <c r="D223" s="15" t="s">
        <v>635</v>
      </c>
      <c r="E223" s="26" t="s">
        <v>650</v>
      </c>
      <c r="F223" s="20"/>
      <c r="G223" s="14" t="s">
        <v>637</v>
      </c>
      <c r="H223" s="14" t="s">
        <v>1284</v>
      </c>
      <c r="I223" s="178" t="s">
        <v>16</v>
      </c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</row>
    <row r="224" spans="1:229" s="22" customFormat="1" ht="90" customHeight="1" x14ac:dyDescent="0.2">
      <c r="A224" s="14" t="s">
        <v>655</v>
      </c>
      <c r="B224" s="15" t="s">
        <v>656</v>
      </c>
      <c r="C224" s="15" t="s">
        <v>634</v>
      </c>
      <c r="D224" s="15" t="s">
        <v>635</v>
      </c>
      <c r="E224" s="26" t="s">
        <v>535</v>
      </c>
      <c r="F224" s="20"/>
      <c r="G224" s="14" t="s">
        <v>637</v>
      </c>
      <c r="H224" s="14" t="s">
        <v>1284</v>
      </c>
      <c r="I224" s="178" t="s">
        <v>16</v>
      </c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</row>
    <row r="225" spans="1:229" s="22" customFormat="1" ht="78.75" customHeight="1" x14ac:dyDescent="0.2">
      <c r="A225" s="20">
        <v>251</v>
      </c>
      <c r="B225" s="15" t="s">
        <v>657</v>
      </c>
      <c r="C225" s="15" t="s">
        <v>658</v>
      </c>
      <c r="D225" s="15" t="s">
        <v>635</v>
      </c>
      <c r="E225" s="26" t="s">
        <v>659</v>
      </c>
      <c r="F225" s="20">
        <v>6146073.3600000003</v>
      </c>
      <c r="G225" s="14" t="s">
        <v>660</v>
      </c>
      <c r="H225" s="14" t="s">
        <v>1284</v>
      </c>
      <c r="I225" s="178" t="s">
        <v>16</v>
      </c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</row>
    <row r="226" spans="1:229" s="22" customFormat="1" ht="92.25" customHeight="1" x14ac:dyDescent="0.2">
      <c r="A226" s="20">
        <v>253</v>
      </c>
      <c r="B226" s="15" t="s">
        <v>661</v>
      </c>
      <c r="C226" s="14" t="s">
        <v>662</v>
      </c>
      <c r="D226" s="14"/>
      <c r="E226" s="65" t="s">
        <v>535</v>
      </c>
      <c r="F226" s="20">
        <v>91954</v>
      </c>
      <c r="G226" s="66">
        <v>41327</v>
      </c>
      <c r="H226" s="14" t="s">
        <v>1283</v>
      </c>
      <c r="I226" s="178" t="s">
        <v>16</v>
      </c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</row>
    <row r="227" spans="1:229" s="22" customFormat="1" ht="94.5" customHeight="1" x14ac:dyDescent="0.2">
      <c r="A227" s="20">
        <v>254</v>
      </c>
      <c r="B227" s="15" t="s">
        <v>663</v>
      </c>
      <c r="C227" s="14" t="s">
        <v>662</v>
      </c>
      <c r="D227" s="14"/>
      <c r="E227" s="65" t="s">
        <v>535</v>
      </c>
      <c r="F227" s="26">
        <v>1</v>
      </c>
      <c r="G227" s="14"/>
      <c r="H227" s="14" t="s">
        <v>1283</v>
      </c>
      <c r="I227" s="178" t="s">
        <v>16</v>
      </c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</row>
    <row r="228" spans="1:229" s="22" customFormat="1" ht="110.25" customHeight="1" x14ac:dyDescent="0.2">
      <c r="A228" s="20">
        <v>255</v>
      </c>
      <c r="B228" s="15" t="s">
        <v>664</v>
      </c>
      <c r="C228" s="14" t="s">
        <v>665</v>
      </c>
      <c r="D228" s="14"/>
      <c r="E228" s="65" t="s">
        <v>535</v>
      </c>
      <c r="F228" s="26">
        <v>1</v>
      </c>
      <c r="G228" s="14"/>
      <c r="H228" s="14" t="s">
        <v>1283</v>
      </c>
      <c r="I228" s="178" t="s">
        <v>16</v>
      </c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</row>
    <row r="229" spans="1:229" s="22" customFormat="1" ht="92.25" customHeight="1" x14ac:dyDescent="0.2">
      <c r="A229" s="20">
        <v>256</v>
      </c>
      <c r="B229" s="15" t="s">
        <v>666</v>
      </c>
      <c r="C229" s="14" t="s">
        <v>662</v>
      </c>
      <c r="D229" s="14"/>
      <c r="E229" s="65" t="s">
        <v>535</v>
      </c>
      <c r="F229" s="26">
        <v>1</v>
      </c>
      <c r="G229" s="14"/>
      <c r="H229" s="14" t="s">
        <v>1283</v>
      </c>
      <c r="I229" s="178" t="s">
        <v>16</v>
      </c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</row>
    <row r="230" spans="1:229" s="22" customFormat="1" ht="90.75" customHeight="1" x14ac:dyDescent="0.2">
      <c r="A230" s="20">
        <v>257</v>
      </c>
      <c r="B230" s="67" t="s">
        <v>667</v>
      </c>
      <c r="C230" s="56" t="s">
        <v>668</v>
      </c>
      <c r="D230" s="26"/>
      <c r="E230" s="65" t="s">
        <v>535</v>
      </c>
      <c r="F230" s="20">
        <v>62873</v>
      </c>
      <c r="G230" s="14"/>
      <c r="H230" s="14" t="s">
        <v>1283</v>
      </c>
      <c r="I230" s="178" t="s">
        <v>16</v>
      </c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</row>
    <row r="231" spans="1:229" s="22" customFormat="1" ht="88.5" customHeight="1" x14ac:dyDescent="0.2">
      <c r="A231" s="20">
        <v>258</v>
      </c>
      <c r="B231" s="67" t="s">
        <v>669</v>
      </c>
      <c r="C231" s="56" t="s">
        <v>670</v>
      </c>
      <c r="D231" s="26"/>
      <c r="E231" s="65" t="s">
        <v>535</v>
      </c>
      <c r="F231" s="20">
        <v>76010</v>
      </c>
      <c r="G231" s="14"/>
      <c r="H231" s="14" t="s">
        <v>1283</v>
      </c>
      <c r="I231" s="178" t="s">
        <v>16</v>
      </c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</row>
    <row r="232" spans="1:229" s="22" customFormat="1" ht="118.5" customHeight="1" x14ac:dyDescent="0.2">
      <c r="A232" s="20">
        <v>259</v>
      </c>
      <c r="B232" s="25" t="s">
        <v>671</v>
      </c>
      <c r="C232" s="68" t="s">
        <v>670</v>
      </c>
      <c r="D232" s="20"/>
      <c r="E232" s="65" t="s">
        <v>535</v>
      </c>
      <c r="F232" s="20">
        <v>68966</v>
      </c>
      <c r="G232" s="20"/>
      <c r="H232" s="14" t="s">
        <v>1283</v>
      </c>
      <c r="I232" s="178" t="s">
        <v>16</v>
      </c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</row>
    <row r="233" spans="1:229" s="22" customFormat="1" ht="96" customHeight="1" x14ac:dyDescent="0.2">
      <c r="A233" s="20">
        <v>260</v>
      </c>
      <c r="B233" s="69" t="s">
        <v>672</v>
      </c>
      <c r="C233" s="70" t="s">
        <v>673</v>
      </c>
      <c r="D233" s="71"/>
      <c r="E233" s="65" t="s">
        <v>535</v>
      </c>
      <c r="F233" s="26">
        <v>1</v>
      </c>
      <c r="G233" s="20"/>
      <c r="H233" s="14" t="s">
        <v>1285</v>
      </c>
      <c r="I233" s="178" t="s">
        <v>16</v>
      </c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</row>
    <row r="234" spans="1:229" s="22" customFormat="1" ht="96" customHeight="1" x14ac:dyDescent="0.2">
      <c r="A234" s="20">
        <v>261</v>
      </c>
      <c r="B234" s="69" t="s">
        <v>674</v>
      </c>
      <c r="C234" s="70" t="s">
        <v>675</v>
      </c>
      <c r="D234" s="71"/>
      <c r="E234" s="65" t="s">
        <v>535</v>
      </c>
      <c r="F234" s="26">
        <v>1</v>
      </c>
      <c r="G234" s="20"/>
      <c r="H234" s="14" t="s">
        <v>1285</v>
      </c>
      <c r="I234" s="178" t="s">
        <v>16</v>
      </c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</row>
    <row r="235" spans="1:229" s="22" customFormat="1" ht="88.5" customHeight="1" x14ac:dyDescent="0.2">
      <c r="A235" s="20">
        <v>262</v>
      </c>
      <c r="B235" s="69" t="s">
        <v>672</v>
      </c>
      <c r="C235" s="70" t="s">
        <v>676</v>
      </c>
      <c r="D235" s="71"/>
      <c r="E235" s="65" t="s">
        <v>535</v>
      </c>
      <c r="F235" s="26">
        <v>1</v>
      </c>
      <c r="G235" s="20"/>
      <c r="H235" s="14" t="s">
        <v>1285</v>
      </c>
      <c r="I235" s="178" t="s">
        <v>16</v>
      </c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</row>
    <row r="236" spans="1:229" s="22" customFormat="1" ht="99.75" customHeight="1" x14ac:dyDescent="0.2">
      <c r="A236" s="20">
        <v>263</v>
      </c>
      <c r="B236" s="69" t="s">
        <v>677</v>
      </c>
      <c r="C236" s="70" t="s">
        <v>678</v>
      </c>
      <c r="D236" s="71"/>
      <c r="E236" s="65" t="s">
        <v>535</v>
      </c>
      <c r="F236" s="26">
        <v>1</v>
      </c>
      <c r="G236" s="20"/>
      <c r="H236" s="14" t="s">
        <v>1285</v>
      </c>
      <c r="I236" s="178" t="s">
        <v>16</v>
      </c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</row>
    <row r="237" spans="1:229" s="22" customFormat="1" ht="90" customHeight="1" x14ac:dyDescent="0.2">
      <c r="A237" s="20">
        <v>264</v>
      </c>
      <c r="B237" s="69" t="s">
        <v>677</v>
      </c>
      <c r="C237" s="70" t="s">
        <v>679</v>
      </c>
      <c r="D237" s="71"/>
      <c r="E237" s="65" t="s">
        <v>535</v>
      </c>
      <c r="F237" s="26">
        <v>1</v>
      </c>
      <c r="G237" s="20"/>
      <c r="H237" s="14" t="s">
        <v>1285</v>
      </c>
      <c r="I237" s="178" t="s">
        <v>16</v>
      </c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</row>
    <row r="238" spans="1:229" s="22" customFormat="1" ht="94.5" customHeight="1" x14ac:dyDescent="0.2">
      <c r="A238" s="20">
        <v>265</v>
      </c>
      <c r="B238" s="69" t="s">
        <v>677</v>
      </c>
      <c r="C238" s="70" t="s">
        <v>680</v>
      </c>
      <c r="D238" s="71"/>
      <c r="E238" s="65" t="s">
        <v>535</v>
      </c>
      <c r="F238" s="26">
        <v>1</v>
      </c>
      <c r="G238" s="20"/>
      <c r="H238" s="14" t="s">
        <v>1285</v>
      </c>
      <c r="I238" s="178" t="s">
        <v>16</v>
      </c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</row>
    <row r="239" spans="1:229" s="22" customFormat="1" ht="86.25" customHeight="1" x14ac:dyDescent="0.2">
      <c r="A239" s="20">
        <v>266</v>
      </c>
      <c r="B239" s="69" t="s">
        <v>674</v>
      </c>
      <c r="C239" s="70" t="s">
        <v>681</v>
      </c>
      <c r="D239" s="71"/>
      <c r="E239" s="65" t="s">
        <v>535</v>
      </c>
      <c r="F239" s="26">
        <v>1</v>
      </c>
      <c r="G239" s="20"/>
      <c r="H239" s="14" t="s">
        <v>1285</v>
      </c>
      <c r="I239" s="178" t="s">
        <v>16</v>
      </c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</row>
    <row r="240" spans="1:229" s="22" customFormat="1" ht="98.25" customHeight="1" x14ac:dyDescent="0.2">
      <c r="A240" s="20">
        <v>267</v>
      </c>
      <c r="B240" s="69" t="s">
        <v>677</v>
      </c>
      <c r="C240" s="70" t="s">
        <v>682</v>
      </c>
      <c r="D240" s="71"/>
      <c r="E240" s="65" t="s">
        <v>535</v>
      </c>
      <c r="F240" s="26">
        <v>1</v>
      </c>
      <c r="G240" s="20"/>
      <c r="H240" s="14" t="s">
        <v>1285</v>
      </c>
      <c r="I240" s="178" t="s">
        <v>16</v>
      </c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</row>
    <row r="241" spans="1:229" s="22" customFormat="1" ht="92.25" customHeight="1" x14ac:dyDescent="0.2">
      <c r="A241" s="20">
        <v>268</v>
      </c>
      <c r="B241" s="69" t="s">
        <v>683</v>
      </c>
      <c r="C241" s="72" t="s">
        <v>684</v>
      </c>
      <c r="D241" s="71"/>
      <c r="E241" s="65" t="s">
        <v>535</v>
      </c>
      <c r="F241" s="26">
        <v>1</v>
      </c>
      <c r="G241" s="20"/>
      <c r="H241" s="14" t="s">
        <v>1285</v>
      </c>
      <c r="I241" s="178" t="s">
        <v>16</v>
      </c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</row>
    <row r="242" spans="1:229" s="22" customFormat="1" ht="97.5" customHeight="1" x14ac:dyDescent="0.2">
      <c r="A242" s="20">
        <v>269</v>
      </c>
      <c r="B242" s="69" t="s">
        <v>685</v>
      </c>
      <c r="C242" s="72" t="s">
        <v>686</v>
      </c>
      <c r="D242" s="71"/>
      <c r="E242" s="65" t="s">
        <v>535</v>
      </c>
      <c r="F242" s="26">
        <v>1</v>
      </c>
      <c r="G242" s="20"/>
      <c r="H242" s="14" t="s">
        <v>1285</v>
      </c>
      <c r="I242" s="178" t="s">
        <v>16</v>
      </c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</row>
    <row r="243" spans="1:229" s="22" customFormat="1" ht="93.75" customHeight="1" x14ac:dyDescent="0.2">
      <c r="A243" s="20">
        <v>270</v>
      </c>
      <c r="B243" s="69" t="s">
        <v>687</v>
      </c>
      <c r="C243" s="72" t="s">
        <v>688</v>
      </c>
      <c r="D243" s="71"/>
      <c r="E243" s="65" t="s">
        <v>535</v>
      </c>
      <c r="F243" s="26">
        <v>1</v>
      </c>
      <c r="G243" s="20"/>
      <c r="H243" s="14" t="s">
        <v>1285</v>
      </c>
      <c r="I243" s="178" t="s">
        <v>16</v>
      </c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</row>
    <row r="244" spans="1:229" s="22" customFormat="1" ht="90" customHeight="1" x14ac:dyDescent="0.2">
      <c r="A244" s="20">
        <v>271</v>
      </c>
      <c r="B244" s="69" t="s">
        <v>689</v>
      </c>
      <c r="C244" s="72" t="s">
        <v>690</v>
      </c>
      <c r="D244" s="71"/>
      <c r="E244" s="65" t="s">
        <v>535</v>
      </c>
      <c r="F244" s="26">
        <v>1</v>
      </c>
      <c r="G244" s="20"/>
      <c r="H244" s="14" t="s">
        <v>1285</v>
      </c>
      <c r="I244" s="178" t="s">
        <v>16</v>
      </c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</row>
    <row r="245" spans="1:229" s="22" customFormat="1" ht="90" customHeight="1" x14ac:dyDescent="0.2">
      <c r="A245" s="20">
        <v>272</v>
      </c>
      <c r="B245" s="69" t="s">
        <v>689</v>
      </c>
      <c r="C245" s="72" t="s">
        <v>691</v>
      </c>
      <c r="D245" s="71"/>
      <c r="E245" s="65" t="s">
        <v>535</v>
      </c>
      <c r="F245" s="26">
        <v>1</v>
      </c>
      <c r="G245" s="20"/>
      <c r="H245" s="14" t="s">
        <v>1285</v>
      </c>
      <c r="I245" s="178" t="s">
        <v>16</v>
      </c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</row>
    <row r="246" spans="1:229" s="22" customFormat="1" ht="86.25" customHeight="1" x14ac:dyDescent="0.2">
      <c r="A246" s="20">
        <v>273</v>
      </c>
      <c r="B246" s="69" t="s">
        <v>689</v>
      </c>
      <c r="C246" s="72" t="s">
        <v>692</v>
      </c>
      <c r="D246" s="71"/>
      <c r="E246" s="65" t="s">
        <v>535</v>
      </c>
      <c r="F246" s="26">
        <v>1</v>
      </c>
      <c r="G246" s="20"/>
      <c r="H246" s="14" t="s">
        <v>1285</v>
      </c>
      <c r="I246" s="178" t="s">
        <v>16</v>
      </c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</row>
    <row r="247" spans="1:229" s="22" customFormat="1" ht="90" customHeight="1" x14ac:dyDescent="0.2">
      <c r="A247" s="20">
        <v>274</v>
      </c>
      <c r="B247" s="69" t="s">
        <v>689</v>
      </c>
      <c r="C247" s="72" t="s">
        <v>693</v>
      </c>
      <c r="D247" s="71"/>
      <c r="E247" s="65" t="s">
        <v>535</v>
      </c>
      <c r="F247" s="26">
        <v>1</v>
      </c>
      <c r="G247" s="20"/>
      <c r="H247" s="14" t="s">
        <v>1285</v>
      </c>
      <c r="I247" s="178" t="s">
        <v>16</v>
      </c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</row>
    <row r="248" spans="1:229" s="22" customFormat="1" ht="87" customHeight="1" x14ac:dyDescent="0.2">
      <c r="A248" s="20">
        <v>275</v>
      </c>
      <c r="B248" s="69" t="s">
        <v>689</v>
      </c>
      <c r="C248" s="72" t="s">
        <v>694</v>
      </c>
      <c r="D248" s="71"/>
      <c r="E248" s="65" t="s">
        <v>535</v>
      </c>
      <c r="F248" s="26">
        <v>1</v>
      </c>
      <c r="G248" s="20"/>
      <c r="H248" s="14" t="s">
        <v>1285</v>
      </c>
      <c r="I248" s="178" t="s">
        <v>16</v>
      </c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</row>
    <row r="249" spans="1:229" s="22" customFormat="1" ht="86.25" customHeight="1" x14ac:dyDescent="0.2">
      <c r="A249" s="20">
        <v>276</v>
      </c>
      <c r="B249" s="72" t="s">
        <v>695</v>
      </c>
      <c r="C249" s="69" t="s">
        <v>696</v>
      </c>
      <c r="D249" s="71"/>
      <c r="E249" s="65" t="s">
        <v>535</v>
      </c>
      <c r="F249" s="26">
        <v>1</v>
      </c>
      <c r="G249" s="20"/>
      <c r="H249" s="14" t="s">
        <v>1285</v>
      </c>
      <c r="I249" s="178" t="s">
        <v>16</v>
      </c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</row>
    <row r="250" spans="1:229" s="22" customFormat="1" ht="90" customHeight="1" x14ac:dyDescent="0.2">
      <c r="A250" s="20">
        <v>277</v>
      </c>
      <c r="B250" s="72" t="s">
        <v>695</v>
      </c>
      <c r="C250" s="73" t="s">
        <v>697</v>
      </c>
      <c r="D250" s="71"/>
      <c r="E250" s="65" t="s">
        <v>535</v>
      </c>
      <c r="F250" s="26">
        <v>1</v>
      </c>
      <c r="G250" s="20"/>
      <c r="H250" s="14" t="s">
        <v>1285</v>
      </c>
      <c r="I250" s="178" t="s">
        <v>16</v>
      </c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</row>
    <row r="251" spans="1:229" s="22" customFormat="1" ht="88.5" customHeight="1" x14ac:dyDescent="0.2">
      <c r="A251" s="20">
        <v>278</v>
      </c>
      <c r="B251" s="72" t="s">
        <v>695</v>
      </c>
      <c r="C251" s="73" t="s">
        <v>698</v>
      </c>
      <c r="D251" s="71"/>
      <c r="E251" s="65" t="s">
        <v>535</v>
      </c>
      <c r="F251" s="26">
        <v>1</v>
      </c>
      <c r="G251" s="20"/>
      <c r="H251" s="14" t="s">
        <v>1285</v>
      </c>
      <c r="I251" s="178" t="s">
        <v>16</v>
      </c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</row>
    <row r="252" spans="1:229" s="22" customFormat="1" ht="96" customHeight="1" x14ac:dyDescent="0.2">
      <c r="A252" s="20">
        <v>279</v>
      </c>
      <c r="B252" s="72" t="s">
        <v>689</v>
      </c>
      <c r="C252" s="73" t="s">
        <v>699</v>
      </c>
      <c r="D252" s="71"/>
      <c r="E252" s="65" t="s">
        <v>535</v>
      </c>
      <c r="F252" s="26">
        <v>1</v>
      </c>
      <c r="G252" s="20"/>
      <c r="H252" s="14" t="s">
        <v>1285</v>
      </c>
      <c r="I252" s="178" t="s">
        <v>16</v>
      </c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</row>
    <row r="253" spans="1:229" s="22" customFormat="1" ht="90" customHeight="1" x14ac:dyDescent="0.2">
      <c r="A253" s="20">
        <v>280</v>
      </c>
      <c r="B253" s="72" t="s">
        <v>689</v>
      </c>
      <c r="C253" s="74" t="s">
        <v>700</v>
      </c>
      <c r="D253" s="71"/>
      <c r="E253" s="65" t="s">
        <v>535</v>
      </c>
      <c r="F253" s="26">
        <v>1</v>
      </c>
      <c r="G253" s="20"/>
      <c r="H253" s="14" t="s">
        <v>1285</v>
      </c>
      <c r="I253" s="178" t="s">
        <v>16</v>
      </c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</row>
    <row r="254" spans="1:229" s="22" customFormat="1" ht="88.5" customHeight="1" x14ac:dyDescent="0.2">
      <c r="A254" s="20">
        <v>281</v>
      </c>
      <c r="B254" s="72" t="s">
        <v>689</v>
      </c>
      <c r="C254" s="74" t="s">
        <v>701</v>
      </c>
      <c r="D254" s="71"/>
      <c r="E254" s="65" t="s">
        <v>535</v>
      </c>
      <c r="F254" s="26">
        <v>1</v>
      </c>
      <c r="G254" s="20"/>
      <c r="H254" s="14" t="s">
        <v>1285</v>
      </c>
      <c r="I254" s="178" t="s">
        <v>16</v>
      </c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</row>
    <row r="255" spans="1:229" s="22" customFormat="1" ht="98.25" customHeight="1" x14ac:dyDescent="0.2">
      <c r="A255" s="20">
        <v>282</v>
      </c>
      <c r="B255" s="72" t="s">
        <v>689</v>
      </c>
      <c r="C255" s="74" t="s">
        <v>702</v>
      </c>
      <c r="D255" s="71"/>
      <c r="E255" s="65" t="s">
        <v>535</v>
      </c>
      <c r="F255" s="26">
        <v>1</v>
      </c>
      <c r="G255" s="20"/>
      <c r="H255" s="14" t="s">
        <v>1285</v>
      </c>
      <c r="I255" s="178" t="s">
        <v>16</v>
      </c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</row>
    <row r="256" spans="1:229" s="22" customFormat="1" ht="92.25" customHeight="1" x14ac:dyDescent="0.2">
      <c r="A256" s="20">
        <v>283</v>
      </c>
      <c r="B256" s="72" t="s">
        <v>695</v>
      </c>
      <c r="C256" s="74" t="s">
        <v>703</v>
      </c>
      <c r="D256" s="71"/>
      <c r="E256" s="65" t="s">
        <v>535</v>
      </c>
      <c r="F256" s="26">
        <v>1</v>
      </c>
      <c r="G256" s="20"/>
      <c r="H256" s="14" t="s">
        <v>1285</v>
      </c>
      <c r="I256" s="178" t="s">
        <v>16</v>
      </c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</row>
    <row r="257" spans="1:229" s="22" customFormat="1" ht="96.75" customHeight="1" x14ac:dyDescent="0.2">
      <c r="A257" s="20">
        <v>284</v>
      </c>
      <c r="B257" s="72" t="s">
        <v>704</v>
      </c>
      <c r="C257" s="74" t="s">
        <v>705</v>
      </c>
      <c r="D257" s="71"/>
      <c r="E257" s="65" t="s">
        <v>535</v>
      </c>
      <c r="F257" s="26">
        <v>1</v>
      </c>
      <c r="G257" s="20"/>
      <c r="H257" s="14" t="s">
        <v>1285</v>
      </c>
      <c r="I257" s="178" t="s">
        <v>16</v>
      </c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</row>
    <row r="258" spans="1:229" s="22" customFormat="1" ht="94.5" customHeight="1" x14ac:dyDescent="0.2">
      <c r="A258" s="20">
        <v>285</v>
      </c>
      <c r="B258" s="72" t="s">
        <v>695</v>
      </c>
      <c r="C258" s="75" t="s">
        <v>706</v>
      </c>
      <c r="D258" s="71"/>
      <c r="E258" s="65" t="s">
        <v>535</v>
      </c>
      <c r="F258" s="26">
        <v>1</v>
      </c>
      <c r="G258" s="20"/>
      <c r="H258" s="14" t="s">
        <v>1285</v>
      </c>
      <c r="I258" s="178" t="s">
        <v>16</v>
      </c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</row>
    <row r="259" spans="1:229" s="22" customFormat="1" ht="94.5" customHeight="1" x14ac:dyDescent="0.2">
      <c r="A259" s="20">
        <v>286</v>
      </c>
      <c r="B259" s="72" t="s">
        <v>695</v>
      </c>
      <c r="C259" s="73" t="s">
        <v>707</v>
      </c>
      <c r="D259" s="71"/>
      <c r="E259" s="65" t="s">
        <v>535</v>
      </c>
      <c r="F259" s="26">
        <v>1</v>
      </c>
      <c r="G259" s="20"/>
      <c r="H259" s="14" t="s">
        <v>1285</v>
      </c>
      <c r="I259" s="178" t="s">
        <v>16</v>
      </c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</row>
    <row r="260" spans="1:229" s="22" customFormat="1" ht="87" customHeight="1" x14ac:dyDescent="0.2">
      <c r="A260" s="20">
        <v>287</v>
      </c>
      <c r="B260" s="72" t="s">
        <v>704</v>
      </c>
      <c r="C260" s="73" t="s">
        <v>708</v>
      </c>
      <c r="D260" s="71"/>
      <c r="E260" s="65" t="s">
        <v>535</v>
      </c>
      <c r="F260" s="26">
        <v>1</v>
      </c>
      <c r="G260" s="20"/>
      <c r="H260" s="14" t="s">
        <v>1285</v>
      </c>
      <c r="I260" s="178" t="s">
        <v>16</v>
      </c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</row>
    <row r="261" spans="1:229" s="22" customFormat="1" ht="87" customHeight="1" x14ac:dyDescent="0.2">
      <c r="A261" s="20">
        <v>288</v>
      </c>
      <c r="B261" s="72" t="s">
        <v>689</v>
      </c>
      <c r="C261" s="73" t="s">
        <v>709</v>
      </c>
      <c r="D261" s="71"/>
      <c r="E261" s="65" t="s">
        <v>535</v>
      </c>
      <c r="F261" s="26">
        <v>1</v>
      </c>
      <c r="G261" s="20"/>
      <c r="H261" s="14" t="s">
        <v>1285</v>
      </c>
      <c r="I261" s="178" t="s">
        <v>16</v>
      </c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</row>
    <row r="262" spans="1:229" s="22" customFormat="1" ht="98.25" customHeight="1" x14ac:dyDescent="0.2">
      <c r="A262" s="20">
        <v>289</v>
      </c>
      <c r="B262" s="72" t="s">
        <v>689</v>
      </c>
      <c r="C262" s="73" t="s">
        <v>710</v>
      </c>
      <c r="D262" s="71"/>
      <c r="E262" s="65" t="s">
        <v>535</v>
      </c>
      <c r="F262" s="26">
        <v>1</v>
      </c>
      <c r="G262" s="20"/>
      <c r="H262" s="14" t="s">
        <v>1285</v>
      </c>
      <c r="I262" s="178" t="s">
        <v>16</v>
      </c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</row>
    <row r="263" spans="1:229" s="22" customFormat="1" ht="105" customHeight="1" x14ac:dyDescent="0.2">
      <c r="A263" s="20">
        <v>290</v>
      </c>
      <c r="B263" s="72" t="s">
        <v>711</v>
      </c>
      <c r="C263" s="73" t="s">
        <v>712</v>
      </c>
      <c r="D263" s="71"/>
      <c r="E263" s="65" t="s">
        <v>535</v>
      </c>
      <c r="F263" s="26">
        <v>1</v>
      </c>
      <c r="G263" s="20"/>
      <c r="H263" s="14" t="s">
        <v>1285</v>
      </c>
      <c r="I263" s="178" t="s">
        <v>16</v>
      </c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</row>
    <row r="264" spans="1:229" s="22" customFormat="1" ht="97.5" customHeight="1" x14ac:dyDescent="0.2">
      <c r="A264" s="20">
        <v>291</v>
      </c>
      <c r="B264" s="72" t="s">
        <v>689</v>
      </c>
      <c r="C264" s="73" t="s">
        <v>713</v>
      </c>
      <c r="D264" s="71"/>
      <c r="E264" s="65" t="s">
        <v>535</v>
      </c>
      <c r="F264" s="26">
        <v>1</v>
      </c>
      <c r="G264" s="20"/>
      <c r="H264" s="14" t="s">
        <v>1285</v>
      </c>
      <c r="I264" s="178" t="s">
        <v>16</v>
      </c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</row>
    <row r="265" spans="1:229" s="22" customFormat="1" ht="96" customHeight="1" x14ac:dyDescent="0.2">
      <c r="A265" s="20">
        <v>292</v>
      </c>
      <c r="B265" s="72" t="s">
        <v>689</v>
      </c>
      <c r="C265" s="73" t="s">
        <v>714</v>
      </c>
      <c r="D265" s="71"/>
      <c r="E265" s="65" t="s">
        <v>535</v>
      </c>
      <c r="F265" s="26">
        <v>1</v>
      </c>
      <c r="G265" s="20"/>
      <c r="H265" s="14" t="s">
        <v>1285</v>
      </c>
      <c r="I265" s="178" t="s">
        <v>16</v>
      </c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</row>
    <row r="266" spans="1:229" s="22" customFormat="1" ht="93.75" customHeight="1" x14ac:dyDescent="0.2">
      <c r="A266" s="20">
        <v>293</v>
      </c>
      <c r="B266" s="72" t="s">
        <v>689</v>
      </c>
      <c r="C266" s="73" t="s">
        <v>715</v>
      </c>
      <c r="D266" s="71"/>
      <c r="E266" s="65" t="s">
        <v>535</v>
      </c>
      <c r="F266" s="26">
        <v>1</v>
      </c>
      <c r="G266" s="20"/>
      <c r="H266" s="14" t="s">
        <v>1285</v>
      </c>
      <c r="I266" s="178" t="s">
        <v>16</v>
      </c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</row>
    <row r="267" spans="1:229" s="22" customFormat="1" ht="88.5" customHeight="1" x14ac:dyDescent="0.2">
      <c r="A267" s="20">
        <v>294</v>
      </c>
      <c r="B267" s="72" t="s">
        <v>689</v>
      </c>
      <c r="C267" s="73" t="s">
        <v>716</v>
      </c>
      <c r="D267" s="71"/>
      <c r="E267" s="65" t="s">
        <v>535</v>
      </c>
      <c r="F267" s="26">
        <v>1</v>
      </c>
      <c r="G267" s="20"/>
      <c r="H267" s="14" t="s">
        <v>1285</v>
      </c>
      <c r="I267" s="178" t="s">
        <v>16</v>
      </c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</row>
    <row r="268" spans="1:229" s="22" customFormat="1" ht="93.75" customHeight="1" x14ac:dyDescent="0.2">
      <c r="A268" s="20">
        <v>295</v>
      </c>
      <c r="B268" s="72" t="s">
        <v>689</v>
      </c>
      <c r="C268" s="73" t="s">
        <v>717</v>
      </c>
      <c r="D268" s="71"/>
      <c r="E268" s="65" t="s">
        <v>535</v>
      </c>
      <c r="F268" s="26">
        <v>1</v>
      </c>
      <c r="G268" s="20"/>
      <c r="H268" s="14" t="s">
        <v>1285</v>
      </c>
      <c r="I268" s="178" t="s">
        <v>16</v>
      </c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</row>
    <row r="269" spans="1:229" s="22" customFormat="1" ht="96" customHeight="1" x14ac:dyDescent="0.2">
      <c r="A269" s="20">
        <v>296</v>
      </c>
      <c r="B269" s="72" t="s">
        <v>718</v>
      </c>
      <c r="C269" s="73" t="s">
        <v>719</v>
      </c>
      <c r="D269" s="71"/>
      <c r="E269" s="65" t="s">
        <v>535</v>
      </c>
      <c r="F269" s="26">
        <v>1</v>
      </c>
      <c r="G269" s="20"/>
      <c r="H269" s="14" t="s">
        <v>1285</v>
      </c>
      <c r="I269" s="178" t="s">
        <v>16</v>
      </c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</row>
    <row r="270" spans="1:229" s="22" customFormat="1" ht="94.5" customHeight="1" x14ac:dyDescent="0.2">
      <c r="A270" s="20">
        <v>296</v>
      </c>
      <c r="B270" s="72" t="s">
        <v>718</v>
      </c>
      <c r="C270" s="73" t="s">
        <v>719</v>
      </c>
      <c r="D270" s="71"/>
      <c r="E270" s="65" t="s">
        <v>535</v>
      </c>
      <c r="F270" s="26">
        <v>1</v>
      </c>
      <c r="G270" s="20"/>
      <c r="H270" s="14" t="s">
        <v>1285</v>
      </c>
      <c r="I270" s="178" t="s">
        <v>16</v>
      </c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</row>
    <row r="271" spans="1:229" s="22" customFormat="1" ht="98.25" customHeight="1" x14ac:dyDescent="0.2">
      <c r="A271" s="20">
        <v>297</v>
      </c>
      <c r="B271" s="72" t="s">
        <v>689</v>
      </c>
      <c r="C271" s="73" t="s">
        <v>720</v>
      </c>
      <c r="D271" s="71"/>
      <c r="E271" s="65" t="s">
        <v>535</v>
      </c>
      <c r="F271" s="26">
        <v>1</v>
      </c>
      <c r="G271" s="20"/>
      <c r="H271" s="14" t="s">
        <v>1285</v>
      </c>
      <c r="I271" s="178" t="s">
        <v>16</v>
      </c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</row>
    <row r="272" spans="1:229" s="22" customFormat="1" ht="99.75" customHeight="1" x14ac:dyDescent="0.2">
      <c r="A272" s="20">
        <v>298</v>
      </c>
      <c r="B272" s="72" t="s">
        <v>689</v>
      </c>
      <c r="C272" s="73" t="s">
        <v>721</v>
      </c>
      <c r="D272" s="71"/>
      <c r="E272" s="65" t="s">
        <v>535</v>
      </c>
      <c r="F272" s="26">
        <v>1</v>
      </c>
      <c r="G272" s="20"/>
      <c r="H272" s="14" t="s">
        <v>1285</v>
      </c>
      <c r="I272" s="178" t="s">
        <v>16</v>
      </c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</row>
    <row r="273" spans="1:229" s="22" customFormat="1" ht="94.5" customHeight="1" x14ac:dyDescent="0.2">
      <c r="A273" s="20">
        <v>299</v>
      </c>
      <c r="B273" s="72" t="s">
        <v>689</v>
      </c>
      <c r="C273" s="73" t="s">
        <v>722</v>
      </c>
      <c r="D273" s="71"/>
      <c r="E273" s="65" t="s">
        <v>535</v>
      </c>
      <c r="F273" s="26">
        <v>1</v>
      </c>
      <c r="G273" s="20"/>
      <c r="H273" s="14" t="s">
        <v>1285</v>
      </c>
      <c r="I273" s="178" t="s">
        <v>16</v>
      </c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</row>
    <row r="274" spans="1:229" s="22" customFormat="1" ht="93.75" customHeight="1" x14ac:dyDescent="0.2">
      <c r="A274" s="20">
        <v>300</v>
      </c>
      <c r="B274" s="72" t="s">
        <v>689</v>
      </c>
      <c r="C274" s="73" t="s">
        <v>723</v>
      </c>
      <c r="D274" s="71"/>
      <c r="E274" s="65" t="s">
        <v>535</v>
      </c>
      <c r="F274" s="26">
        <v>1</v>
      </c>
      <c r="G274" s="20"/>
      <c r="H274" s="14" t="s">
        <v>1285</v>
      </c>
      <c r="I274" s="178" t="s">
        <v>16</v>
      </c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</row>
    <row r="275" spans="1:229" s="22" customFormat="1" ht="94.5" customHeight="1" x14ac:dyDescent="0.2">
      <c r="A275" s="20">
        <v>301</v>
      </c>
      <c r="B275" s="72" t="s">
        <v>689</v>
      </c>
      <c r="C275" s="73" t="s">
        <v>724</v>
      </c>
      <c r="D275" s="71"/>
      <c r="E275" s="65" t="s">
        <v>535</v>
      </c>
      <c r="F275" s="26">
        <v>1</v>
      </c>
      <c r="G275" s="20"/>
      <c r="H275" s="14" t="s">
        <v>1285</v>
      </c>
      <c r="I275" s="178" t="s">
        <v>16</v>
      </c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</row>
    <row r="276" spans="1:229" s="22" customFormat="1" ht="108.75" customHeight="1" x14ac:dyDescent="0.2">
      <c r="A276" s="20">
        <v>302</v>
      </c>
      <c r="B276" s="72" t="s">
        <v>711</v>
      </c>
      <c r="C276" s="73" t="s">
        <v>725</v>
      </c>
      <c r="D276" s="71"/>
      <c r="E276" s="65" t="s">
        <v>535</v>
      </c>
      <c r="F276" s="26">
        <v>1</v>
      </c>
      <c r="G276" s="20"/>
      <c r="H276" s="14" t="s">
        <v>1285</v>
      </c>
      <c r="I276" s="178" t="s">
        <v>16</v>
      </c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</row>
    <row r="277" spans="1:229" s="22" customFormat="1" ht="71.25" x14ac:dyDescent="0.2">
      <c r="A277" s="20">
        <v>304</v>
      </c>
      <c r="B277" s="72" t="s">
        <v>689</v>
      </c>
      <c r="C277" s="73" t="s">
        <v>728</v>
      </c>
      <c r="D277" s="71"/>
      <c r="E277" s="65" t="s">
        <v>535</v>
      </c>
      <c r="F277" s="63">
        <v>37193.89</v>
      </c>
      <c r="G277" s="14" t="s">
        <v>1290</v>
      </c>
      <c r="H277" s="14" t="s">
        <v>1285</v>
      </c>
      <c r="I277" s="178" t="s">
        <v>16</v>
      </c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</row>
    <row r="278" spans="1:229" s="22" customFormat="1" ht="71.25" x14ac:dyDescent="0.2">
      <c r="A278" s="20">
        <v>305</v>
      </c>
      <c r="B278" s="72" t="s">
        <v>689</v>
      </c>
      <c r="C278" s="73" t="s">
        <v>729</v>
      </c>
      <c r="D278" s="71"/>
      <c r="E278" s="65" t="s">
        <v>535</v>
      </c>
      <c r="F278" s="63">
        <v>37193.89</v>
      </c>
      <c r="G278" s="14" t="s">
        <v>1290</v>
      </c>
      <c r="H278" s="14" t="s">
        <v>1285</v>
      </c>
      <c r="I278" s="178" t="s">
        <v>16</v>
      </c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</row>
    <row r="279" spans="1:229" s="22" customFormat="1" ht="58.5" customHeight="1" x14ac:dyDescent="0.2">
      <c r="A279" s="20">
        <v>306</v>
      </c>
      <c r="B279" s="72" t="s">
        <v>689</v>
      </c>
      <c r="C279" s="73" t="s">
        <v>730</v>
      </c>
      <c r="D279" s="71"/>
      <c r="E279" s="65" t="s">
        <v>535</v>
      </c>
      <c r="F279" s="63">
        <v>37193.89</v>
      </c>
      <c r="G279" s="14" t="s">
        <v>1290</v>
      </c>
      <c r="H279" s="14" t="s">
        <v>1285</v>
      </c>
      <c r="I279" s="178" t="s">
        <v>16</v>
      </c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</row>
    <row r="280" spans="1:229" s="22" customFormat="1" ht="71.25" x14ac:dyDescent="0.2">
      <c r="A280" s="20">
        <v>307</v>
      </c>
      <c r="B280" s="72" t="s">
        <v>689</v>
      </c>
      <c r="C280" s="73" t="s">
        <v>731</v>
      </c>
      <c r="D280" s="71"/>
      <c r="E280" s="65" t="s">
        <v>535</v>
      </c>
      <c r="F280" s="63">
        <v>37193.89</v>
      </c>
      <c r="G280" s="14" t="s">
        <v>1290</v>
      </c>
      <c r="H280" s="14" t="s">
        <v>1285</v>
      </c>
      <c r="I280" s="178" t="s">
        <v>16</v>
      </c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</row>
    <row r="281" spans="1:229" s="22" customFormat="1" ht="34.5" customHeight="1" x14ac:dyDescent="0.2">
      <c r="A281" s="20">
        <v>308</v>
      </c>
      <c r="B281" s="72" t="s">
        <v>689</v>
      </c>
      <c r="C281" s="73" t="s">
        <v>732</v>
      </c>
      <c r="D281" s="71"/>
      <c r="E281" s="65" t="s">
        <v>535</v>
      </c>
      <c r="F281" s="63">
        <v>37193.89</v>
      </c>
      <c r="G281" s="14" t="s">
        <v>1290</v>
      </c>
      <c r="H281" s="14" t="s">
        <v>1285</v>
      </c>
      <c r="I281" s="178" t="s">
        <v>16</v>
      </c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</row>
    <row r="282" spans="1:229" s="22" customFormat="1" ht="34.5" customHeight="1" x14ac:dyDescent="0.2">
      <c r="A282" s="20">
        <v>309</v>
      </c>
      <c r="B282" s="72" t="s">
        <v>689</v>
      </c>
      <c r="C282" s="73" t="s">
        <v>733</v>
      </c>
      <c r="D282" s="71"/>
      <c r="E282" s="65" t="s">
        <v>535</v>
      </c>
      <c r="F282" s="63">
        <v>37193.89</v>
      </c>
      <c r="G282" s="14" t="s">
        <v>1290</v>
      </c>
      <c r="H282" s="14" t="s">
        <v>1285</v>
      </c>
      <c r="I282" s="178" t="s">
        <v>16</v>
      </c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</row>
    <row r="283" spans="1:229" s="22" customFormat="1" ht="34.5" customHeight="1" x14ac:dyDescent="0.2">
      <c r="A283" s="20">
        <v>310</v>
      </c>
      <c r="B283" s="72" t="s">
        <v>689</v>
      </c>
      <c r="C283" s="73" t="s">
        <v>734</v>
      </c>
      <c r="D283" s="71"/>
      <c r="E283" s="65" t="s">
        <v>535</v>
      </c>
      <c r="F283" s="63">
        <v>37193.89</v>
      </c>
      <c r="G283" s="14" t="s">
        <v>1290</v>
      </c>
      <c r="H283" s="14" t="s">
        <v>1285</v>
      </c>
      <c r="I283" s="178" t="s">
        <v>16</v>
      </c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</row>
    <row r="284" spans="1:229" s="22" customFormat="1" ht="71.25" x14ac:dyDescent="0.2">
      <c r="A284" s="20">
        <v>311</v>
      </c>
      <c r="B284" s="72" t="s">
        <v>1281</v>
      </c>
      <c r="C284" s="73" t="s">
        <v>735</v>
      </c>
      <c r="D284" s="71"/>
      <c r="E284" s="65" t="s">
        <v>535</v>
      </c>
      <c r="F284" s="63">
        <v>37193.89</v>
      </c>
      <c r="G284" s="14" t="s">
        <v>1290</v>
      </c>
      <c r="H284" s="14" t="s">
        <v>1285</v>
      </c>
      <c r="I284" s="178" t="s">
        <v>16</v>
      </c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</row>
    <row r="285" spans="1:229" s="76" customFormat="1" ht="51" customHeight="1" x14ac:dyDescent="0.2">
      <c r="A285" s="20">
        <v>312</v>
      </c>
      <c r="B285" s="72" t="s">
        <v>711</v>
      </c>
      <c r="C285" s="73" t="s">
        <v>736</v>
      </c>
      <c r="D285" s="71"/>
      <c r="E285" s="65" t="s">
        <v>535</v>
      </c>
      <c r="F285" s="63">
        <v>37193.879999999997</v>
      </c>
      <c r="G285" s="14" t="s">
        <v>1290</v>
      </c>
      <c r="H285" s="14" t="s">
        <v>1285</v>
      </c>
      <c r="I285" s="178" t="s">
        <v>16</v>
      </c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</row>
    <row r="286" spans="1:229" s="22" customFormat="1" ht="28.5" customHeight="1" x14ac:dyDescent="0.2">
      <c r="A286" s="21"/>
      <c r="B286" s="50"/>
      <c r="C286" s="50"/>
      <c r="D286" s="50"/>
      <c r="E286" s="78"/>
      <c r="F286" s="21"/>
      <c r="G286" s="21"/>
      <c r="H286" s="20"/>
      <c r="I286" s="178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</row>
    <row r="287" spans="1:229" s="22" customFormat="1" ht="28.5" customHeight="1" x14ac:dyDescent="0.2">
      <c r="A287" s="21"/>
      <c r="B287" s="50"/>
      <c r="C287" s="50"/>
      <c r="D287" s="50"/>
      <c r="E287" s="78"/>
      <c r="F287" s="21"/>
      <c r="G287" s="21"/>
      <c r="H287" s="20"/>
      <c r="I287" s="178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</row>
    <row r="288" spans="1:229" s="76" customFormat="1" ht="18.75" thickBot="1" x14ac:dyDescent="0.25">
      <c r="A288" s="21"/>
      <c r="B288" s="79"/>
      <c r="C288" s="79"/>
      <c r="D288" s="79"/>
      <c r="E288" s="78"/>
      <c r="F288" s="21"/>
      <c r="G288" s="80"/>
      <c r="H288" s="20"/>
      <c r="I288" s="178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</row>
    <row r="289" spans="1:233" x14ac:dyDescent="0.2">
      <c r="A289" s="77"/>
      <c r="B289" s="81"/>
      <c r="C289" s="81"/>
      <c r="D289" s="81"/>
      <c r="E289" s="81"/>
      <c r="F289" s="81"/>
      <c r="G289" s="81"/>
      <c r="H289" s="81"/>
    </row>
    <row r="290" spans="1:233" ht="15" x14ac:dyDescent="0.2">
      <c r="A290" s="82"/>
      <c r="B290" s="186"/>
      <c r="C290" s="186"/>
      <c r="D290" s="186"/>
      <c r="E290" s="186"/>
      <c r="F290" s="186"/>
      <c r="G290" s="186"/>
      <c r="H290" s="186"/>
    </row>
    <row r="291" spans="1:233" x14ac:dyDescent="0.2">
      <c r="A291" s="82"/>
      <c r="B291" s="83"/>
      <c r="C291" s="83"/>
      <c r="D291" s="83"/>
      <c r="E291" s="83"/>
      <c r="F291" s="83"/>
      <c r="G291" s="83"/>
      <c r="H291" s="83"/>
    </row>
    <row r="292" spans="1:233" ht="15" x14ac:dyDescent="0.2">
      <c r="A292" s="82"/>
      <c r="B292" s="187"/>
      <c r="C292" s="187"/>
      <c r="D292" s="187"/>
      <c r="E292" s="187"/>
      <c r="F292" s="187"/>
      <c r="G292" s="187"/>
      <c r="H292" s="187"/>
    </row>
    <row r="293" spans="1:233" x14ac:dyDescent="0.2">
      <c r="A293" s="82"/>
      <c r="B293" s="83"/>
      <c r="C293" s="83"/>
      <c r="D293" s="83"/>
      <c r="E293" s="83"/>
      <c r="F293" s="83"/>
      <c r="G293" s="83"/>
      <c r="H293" s="83"/>
    </row>
    <row r="294" spans="1:233" s="4" customFormat="1" x14ac:dyDescent="0.2">
      <c r="A294" s="82"/>
      <c r="B294" s="83"/>
      <c r="C294" s="83"/>
      <c r="D294" s="83"/>
      <c r="E294" s="83"/>
      <c r="F294" s="83"/>
      <c r="G294" s="83"/>
      <c r="H294" s="8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</row>
    <row r="295" spans="1:233" s="4" customFormat="1" x14ac:dyDescent="0.2">
      <c r="A295" s="82"/>
      <c r="B295" s="83"/>
      <c r="C295" s="83"/>
      <c r="D295" s="83"/>
      <c r="E295" s="83"/>
      <c r="F295" s="83"/>
      <c r="G295" s="83"/>
      <c r="H295" s="8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</row>
    <row r="296" spans="1:233" s="4" customFormat="1" x14ac:dyDescent="0.2">
      <c r="A296" s="82"/>
      <c r="B296" s="83"/>
      <c r="C296" s="83"/>
      <c r="D296" s="83"/>
      <c r="E296" s="83"/>
      <c r="F296" s="83"/>
      <c r="G296" s="83"/>
      <c r="H296" s="8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</row>
    <row r="297" spans="1:233" s="4" customFormat="1" x14ac:dyDescent="0.2">
      <c r="A297" s="82"/>
      <c r="B297" s="83"/>
      <c r="C297" s="83"/>
      <c r="D297" s="83"/>
      <c r="E297" s="83"/>
      <c r="F297" s="83"/>
      <c r="G297" s="83"/>
      <c r="H297" s="8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</row>
    <row r="298" spans="1:233" s="4" customFormat="1" x14ac:dyDescent="0.2">
      <c r="A298" s="82"/>
      <c r="B298" s="83"/>
      <c r="C298" s="83"/>
      <c r="D298" s="83"/>
      <c r="E298" s="83"/>
      <c r="F298" s="83"/>
      <c r="G298" s="83"/>
      <c r="H298" s="8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</row>
    <row r="299" spans="1:233" s="4" customFormat="1" x14ac:dyDescent="0.2">
      <c r="A299" s="82"/>
      <c r="B299" s="83"/>
      <c r="C299" s="83"/>
      <c r="D299" s="83"/>
      <c r="E299" s="83"/>
      <c r="F299" s="83"/>
      <c r="G299" s="83"/>
      <c r="H299" s="8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</row>
    <row r="300" spans="1:233" s="4" customFormat="1" x14ac:dyDescent="0.2">
      <c r="A300" s="82"/>
      <c r="B300" s="83"/>
      <c r="C300" s="83"/>
      <c r="D300" s="83"/>
      <c r="E300" s="83"/>
      <c r="F300" s="83"/>
      <c r="G300" s="83"/>
      <c r="H300" s="8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</row>
    <row r="301" spans="1:233" s="4" customFormat="1" x14ac:dyDescent="0.2">
      <c r="A301" s="82"/>
      <c r="B301" s="83"/>
      <c r="C301" s="83"/>
      <c r="D301" s="83"/>
      <c r="E301" s="83"/>
      <c r="F301" s="83"/>
      <c r="G301" s="83"/>
      <c r="H301" s="8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</row>
    <row r="302" spans="1:233" s="4" customFormat="1" x14ac:dyDescent="0.2">
      <c r="A302" s="82"/>
      <c r="B302" s="83"/>
      <c r="C302" s="83"/>
      <c r="D302" s="83"/>
      <c r="E302" s="83"/>
      <c r="F302" s="83"/>
      <c r="G302" s="83"/>
      <c r="H302" s="8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</row>
    <row r="303" spans="1:233" s="4" customFormat="1" x14ac:dyDescent="0.2">
      <c r="A303" s="82"/>
      <c r="B303" s="83"/>
      <c r="C303" s="83"/>
      <c r="D303" s="83"/>
      <c r="E303" s="83"/>
      <c r="F303" s="83"/>
      <c r="G303" s="83"/>
      <c r="H303" s="8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</row>
    <row r="304" spans="1:233" s="4" customFormat="1" x14ac:dyDescent="0.2">
      <c r="A304" s="82"/>
      <c r="B304" s="83"/>
      <c r="C304" s="83"/>
      <c r="D304" s="83"/>
      <c r="E304" s="83"/>
      <c r="F304" s="83"/>
      <c r="G304" s="83"/>
      <c r="H304" s="8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</row>
    <row r="305" spans="1:233" s="4" customFormat="1" x14ac:dyDescent="0.2">
      <c r="A305" s="82"/>
      <c r="B305" s="83"/>
      <c r="C305" s="83"/>
      <c r="D305" s="83"/>
      <c r="E305" s="83"/>
      <c r="F305" s="83"/>
      <c r="G305" s="83"/>
      <c r="H305" s="8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</row>
    <row r="306" spans="1:233" s="4" customFormat="1" x14ac:dyDescent="0.2">
      <c r="A306" s="82"/>
      <c r="B306" s="83"/>
      <c r="C306" s="83"/>
      <c r="D306" s="83"/>
      <c r="E306" s="83"/>
      <c r="F306" s="83"/>
      <c r="G306" s="83"/>
      <c r="H306" s="8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</row>
    <row r="307" spans="1:233" s="4" customFormat="1" x14ac:dyDescent="0.2">
      <c r="A307" s="82"/>
      <c r="B307" s="83"/>
      <c r="C307" s="83"/>
      <c r="D307" s="83"/>
      <c r="E307" s="83"/>
      <c r="F307" s="83"/>
      <c r="G307" s="83"/>
      <c r="H307" s="8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</row>
    <row r="308" spans="1:233" s="4" customFormat="1" x14ac:dyDescent="0.2">
      <c r="A308" s="82"/>
      <c r="B308" s="83"/>
      <c r="C308" s="83"/>
      <c r="D308" s="83"/>
      <c r="E308" s="83"/>
      <c r="F308" s="83"/>
      <c r="G308" s="83"/>
      <c r="H308" s="8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</row>
    <row r="309" spans="1:233" s="4" customFormat="1" x14ac:dyDescent="0.2">
      <c r="A309" s="82"/>
      <c r="B309" s="83"/>
      <c r="C309" s="83"/>
      <c r="D309" s="83"/>
      <c r="E309" s="83"/>
      <c r="F309" s="83"/>
      <c r="G309" s="83"/>
      <c r="H309" s="8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</row>
    <row r="310" spans="1:233" s="4" customFormat="1" x14ac:dyDescent="0.2">
      <c r="A310" s="82"/>
      <c r="B310" s="83"/>
      <c r="C310" s="83"/>
      <c r="D310" s="83"/>
      <c r="E310" s="83"/>
      <c r="F310" s="83"/>
      <c r="G310" s="83"/>
      <c r="H310" s="8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</row>
    <row r="311" spans="1:233" s="4" customFormat="1" x14ac:dyDescent="0.2">
      <c r="A311" s="82"/>
      <c r="B311" s="83"/>
      <c r="C311" s="83"/>
      <c r="D311" s="83"/>
      <c r="E311" s="83"/>
      <c r="F311" s="83"/>
      <c r="G311" s="83"/>
      <c r="H311" s="8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</row>
    <row r="312" spans="1:233" s="4" customFormat="1" x14ac:dyDescent="0.25">
      <c r="A312" s="3"/>
      <c r="B312" s="84"/>
      <c r="C312" s="84"/>
      <c r="D312" s="84"/>
      <c r="E312" s="84"/>
      <c r="F312" s="84"/>
      <c r="G312" s="84"/>
      <c r="H312" s="8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</row>
    <row r="313" spans="1:233" s="4" customFormat="1" x14ac:dyDescent="0.25">
      <c r="A313" s="3"/>
      <c r="B313" s="84"/>
      <c r="C313" s="84"/>
      <c r="D313" s="84"/>
      <c r="E313" s="84"/>
      <c r="F313" s="84"/>
      <c r="G313" s="84"/>
      <c r="H313" s="8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</row>
    <row r="314" spans="1:233" s="4" customFormat="1" x14ac:dyDescent="0.25">
      <c r="A314" s="3"/>
      <c r="B314" s="84"/>
      <c r="C314" s="84"/>
      <c r="D314" s="84"/>
      <c r="E314" s="84"/>
      <c r="F314" s="84"/>
      <c r="G314" s="84"/>
      <c r="H314" s="8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</row>
    <row r="315" spans="1:233" s="4" customFormat="1" x14ac:dyDescent="0.25">
      <c r="A315" s="3"/>
      <c r="B315" s="84"/>
      <c r="C315" s="84"/>
      <c r="D315" s="84"/>
      <c r="E315" s="84"/>
      <c r="F315" s="84"/>
      <c r="G315" s="84"/>
      <c r="H315" s="8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</row>
    <row r="316" spans="1:233" s="4" customFormat="1" x14ac:dyDescent="0.25">
      <c r="A316" s="3"/>
      <c r="B316" s="84"/>
      <c r="C316" s="84"/>
      <c r="D316" s="84"/>
      <c r="E316" s="84"/>
      <c r="F316" s="84"/>
      <c r="G316" s="84"/>
      <c r="H316" s="8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</row>
    <row r="317" spans="1:233" s="4" customFormat="1" x14ac:dyDescent="0.25">
      <c r="A317" s="3"/>
      <c r="B317" s="84"/>
      <c r="C317" s="84"/>
      <c r="D317" s="84"/>
      <c r="E317" s="84"/>
      <c r="F317" s="84"/>
      <c r="G317" s="84"/>
      <c r="H317" s="8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</row>
    <row r="318" spans="1:233" s="4" customFormat="1" x14ac:dyDescent="0.25">
      <c r="A318" s="3"/>
      <c r="B318" s="84"/>
      <c r="C318" s="84"/>
      <c r="D318" s="84"/>
      <c r="E318" s="84"/>
      <c r="F318" s="84"/>
      <c r="G318" s="84"/>
      <c r="H318" s="8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</row>
    <row r="319" spans="1:233" s="4" customFormat="1" x14ac:dyDescent="0.25">
      <c r="A319" s="3"/>
      <c r="B319" s="84"/>
      <c r="C319" s="84"/>
      <c r="D319" s="84"/>
      <c r="E319" s="84"/>
      <c r="F319" s="84"/>
      <c r="G319" s="84"/>
      <c r="H319" s="8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</row>
    <row r="320" spans="1:233" s="4" customFormat="1" x14ac:dyDescent="0.25">
      <c r="A320" s="3"/>
      <c r="B320" s="84"/>
      <c r="C320" s="84"/>
      <c r="D320" s="84"/>
      <c r="E320" s="84"/>
      <c r="F320" s="84"/>
      <c r="G320" s="84"/>
      <c r="H320" s="8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</row>
    <row r="321" spans="1:233" s="4" customFormat="1" x14ac:dyDescent="0.25">
      <c r="A321" s="3"/>
      <c r="B321" s="84"/>
      <c r="C321" s="84"/>
      <c r="D321" s="84"/>
      <c r="E321" s="84"/>
      <c r="F321" s="84"/>
      <c r="G321" s="84"/>
      <c r="H321" s="8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</row>
    <row r="322" spans="1:233" s="4" customFormat="1" x14ac:dyDescent="0.25">
      <c r="A322" s="3"/>
      <c r="B322" s="84"/>
      <c r="C322" s="84"/>
      <c r="D322" s="84"/>
      <c r="E322" s="84"/>
      <c r="F322" s="84"/>
      <c r="G322" s="84"/>
      <c r="H322" s="8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</row>
    <row r="323" spans="1:233" s="4" customFormat="1" x14ac:dyDescent="0.25">
      <c r="A323" s="3"/>
      <c r="B323" s="84"/>
      <c r="C323" s="84"/>
      <c r="D323" s="84"/>
      <c r="E323" s="84"/>
      <c r="F323" s="84"/>
      <c r="G323" s="84"/>
      <c r="H323" s="8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</row>
    <row r="324" spans="1:233" s="4" customFormat="1" x14ac:dyDescent="0.25">
      <c r="A324" s="3"/>
      <c r="B324" s="84"/>
      <c r="C324" s="84"/>
      <c r="D324" s="84"/>
      <c r="E324" s="84"/>
      <c r="F324" s="84"/>
      <c r="G324" s="84"/>
      <c r="H324" s="8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</row>
    <row r="325" spans="1:233" s="4" customFormat="1" x14ac:dyDescent="0.25">
      <c r="A325" s="3"/>
      <c r="B325" s="84"/>
      <c r="C325" s="84"/>
      <c r="D325" s="84"/>
      <c r="E325" s="84"/>
      <c r="F325" s="84"/>
      <c r="G325" s="84"/>
      <c r="H325" s="8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</row>
    <row r="326" spans="1:233" s="4" customFormat="1" x14ac:dyDescent="0.25">
      <c r="A326" s="3"/>
      <c r="B326" s="84"/>
      <c r="C326" s="84"/>
      <c r="D326" s="84"/>
      <c r="E326" s="84"/>
      <c r="F326" s="84"/>
      <c r="G326" s="84"/>
      <c r="H326" s="8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</row>
    <row r="327" spans="1:233" s="4" customFormat="1" x14ac:dyDescent="0.25">
      <c r="A327" s="3"/>
      <c r="B327" s="84"/>
      <c r="C327" s="84"/>
      <c r="D327" s="84"/>
      <c r="E327" s="84"/>
      <c r="F327" s="84"/>
      <c r="G327" s="84"/>
      <c r="H327" s="8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</row>
    <row r="328" spans="1:233" s="4" customFormat="1" x14ac:dyDescent="0.25">
      <c r="A328" s="3"/>
      <c r="B328" s="84"/>
      <c r="C328" s="84"/>
      <c r="D328" s="84"/>
      <c r="E328" s="84"/>
      <c r="F328" s="84"/>
      <c r="G328" s="84"/>
      <c r="H328" s="8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</row>
    <row r="329" spans="1:233" s="4" customFormat="1" x14ac:dyDescent="0.25">
      <c r="A329" s="3"/>
      <c r="B329" s="84"/>
      <c r="C329" s="84"/>
      <c r="D329" s="84"/>
      <c r="E329" s="84"/>
      <c r="F329" s="84"/>
      <c r="G329" s="84"/>
      <c r="H329" s="8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</row>
    <row r="330" spans="1:233" s="4" customFormat="1" x14ac:dyDescent="0.25">
      <c r="A330" s="3"/>
      <c r="B330" s="84"/>
      <c r="C330" s="84"/>
      <c r="D330" s="84"/>
      <c r="E330" s="84"/>
      <c r="F330" s="84"/>
      <c r="G330" s="84"/>
      <c r="H330" s="8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</row>
    <row r="331" spans="1:233" s="4" customFormat="1" x14ac:dyDescent="0.25">
      <c r="A331" s="3"/>
      <c r="B331" s="84"/>
      <c r="C331" s="84"/>
      <c r="D331" s="84"/>
      <c r="E331" s="84"/>
      <c r="F331" s="84"/>
      <c r="G331" s="84"/>
      <c r="H331" s="8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</row>
    <row r="332" spans="1:233" s="4" customFormat="1" x14ac:dyDescent="0.25">
      <c r="A332" s="3"/>
      <c r="B332" s="84"/>
      <c r="C332" s="84"/>
      <c r="D332" s="84"/>
      <c r="E332" s="84"/>
      <c r="F332" s="84"/>
      <c r="G332" s="84"/>
      <c r="H332" s="8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</row>
    <row r="333" spans="1:233" s="4" customFormat="1" x14ac:dyDescent="0.25">
      <c r="A333" s="3"/>
      <c r="B333" s="84"/>
      <c r="C333" s="84"/>
      <c r="D333" s="84"/>
      <c r="E333" s="84"/>
      <c r="F333" s="84"/>
      <c r="G333" s="84"/>
      <c r="H333" s="8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</row>
    <row r="334" spans="1:233" s="4" customFormat="1" x14ac:dyDescent="0.25">
      <c r="A334" s="3"/>
      <c r="B334" s="84"/>
      <c r="C334" s="84"/>
      <c r="D334" s="84"/>
      <c r="E334" s="84"/>
      <c r="F334" s="84"/>
      <c r="G334" s="84"/>
      <c r="H334" s="8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</row>
    <row r="335" spans="1:233" s="4" customFormat="1" x14ac:dyDescent="0.25">
      <c r="A335" s="3"/>
      <c r="B335" s="84"/>
      <c r="C335" s="84"/>
      <c r="D335" s="84"/>
      <c r="E335" s="84"/>
      <c r="F335" s="84"/>
      <c r="G335" s="84"/>
      <c r="H335" s="8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</row>
    <row r="336" spans="1:233" s="4" customFormat="1" x14ac:dyDescent="0.25">
      <c r="A336" s="3"/>
      <c r="B336" s="84"/>
      <c r="C336" s="84"/>
      <c r="D336" s="84"/>
      <c r="E336" s="84"/>
      <c r="F336" s="84"/>
      <c r="G336" s="84"/>
      <c r="H336" s="8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</row>
    <row r="337" spans="1:233" s="4" customFormat="1" x14ac:dyDescent="0.25">
      <c r="A337" s="3"/>
      <c r="B337" s="84"/>
      <c r="C337" s="84"/>
      <c r="D337" s="84"/>
      <c r="E337" s="84"/>
      <c r="F337" s="84"/>
      <c r="G337" s="84"/>
      <c r="H337" s="8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</row>
    <row r="338" spans="1:233" s="4" customFormat="1" x14ac:dyDescent="0.25">
      <c r="A338" s="3"/>
      <c r="B338" s="84"/>
      <c r="C338" s="84"/>
      <c r="D338" s="84"/>
      <c r="E338" s="84"/>
      <c r="F338" s="84"/>
      <c r="G338" s="84"/>
      <c r="H338" s="8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</row>
    <row r="339" spans="1:233" s="4" customFormat="1" x14ac:dyDescent="0.25">
      <c r="A339" s="3"/>
      <c r="B339" s="84"/>
      <c r="C339" s="84"/>
      <c r="D339" s="84"/>
      <c r="E339" s="84"/>
      <c r="F339" s="84"/>
      <c r="G339" s="84"/>
      <c r="H339" s="8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</row>
    <row r="340" spans="1:233" s="4" customFormat="1" x14ac:dyDescent="0.25">
      <c r="A340" s="3"/>
      <c r="B340" s="84"/>
      <c r="C340" s="84"/>
      <c r="D340" s="84"/>
      <c r="E340" s="84"/>
      <c r="F340" s="84"/>
      <c r="G340" s="84"/>
      <c r="H340" s="8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</row>
    <row r="341" spans="1:233" s="4" customFormat="1" x14ac:dyDescent="0.25">
      <c r="A341" s="3"/>
      <c r="B341" s="84"/>
      <c r="C341" s="84"/>
      <c r="D341" s="84"/>
      <c r="E341" s="84"/>
      <c r="F341" s="84"/>
      <c r="G341" s="84"/>
      <c r="H341" s="8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</row>
    <row r="342" spans="1:233" s="4" customFormat="1" x14ac:dyDescent="0.25">
      <c r="A342" s="3"/>
      <c r="B342" s="84"/>
      <c r="C342" s="84"/>
      <c r="D342" s="84"/>
      <c r="E342" s="84"/>
      <c r="F342" s="84"/>
      <c r="G342" s="84"/>
      <c r="H342" s="8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</row>
    <row r="343" spans="1:233" s="4" customFormat="1" x14ac:dyDescent="0.25">
      <c r="A343" s="3"/>
      <c r="B343" s="84"/>
      <c r="C343" s="84"/>
      <c r="D343" s="84"/>
      <c r="E343" s="84"/>
      <c r="F343" s="84"/>
      <c r="G343" s="84"/>
      <c r="H343" s="8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</row>
    <row r="344" spans="1:233" s="4" customFormat="1" x14ac:dyDescent="0.25">
      <c r="A344" s="3"/>
      <c r="B344" s="84"/>
      <c r="C344" s="84"/>
      <c r="D344" s="84"/>
      <c r="E344" s="84"/>
      <c r="F344" s="84"/>
      <c r="G344" s="84"/>
      <c r="H344" s="8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</row>
    <row r="345" spans="1:233" s="4" customFormat="1" x14ac:dyDescent="0.25">
      <c r="A345" s="3"/>
      <c r="B345" s="84"/>
      <c r="C345" s="84"/>
      <c r="D345" s="84"/>
      <c r="E345" s="84"/>
      <c r="F345" s="84"/>
      <c r="G345" s="84"/>
      <c r="H345" s="8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</row>
    <row r="346" spans="1:233" s="4" customFormat="1" x14ac:dyDescent="0.25">
      <c r="A346" s="3"/>
      <c r="B346" s="84"/>
      <c r="C346" s="84"/>
      <c r="D346" s="84"/>
      <c r="E346" s="84"/>
      <c r="F346" s="84"/>
      <c r="G346" s="84"/>
      <c r="H346" s="8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</row>
    <row r="347" spans="1:233" s="4" customFormat="1" x14ac:dyDescent="0.25">
      <c r="A347" s="3"/>
      <c r="B347" s="84"/>
      <c r="C347" s="84"/>
      <c r="D347" s="84"/>
      <c r="E347" s="84"/>
      <c r="F347" s="84"/>
      <c r="G347" s="84"/>
      <c r="H347" s="8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</row>
    <row r="348" spans="1:233" s="4" customFormat="1" x14ac:dyDescent="0.25">
      <c r="A348" s="3"/>
      <c r="B348" s="84"/>
      <c r="C348" s="84"/>
      <c r="D348" s="84"/>
      <c r="E348" s="84"/>
      <c r="F348" s="84"/>
      <c r="G348" s="84"/>
      <c r="H348" s="8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</row>
    <row r="349" spans="1:233" s="4" customFormat="1" x14ac:dyDescent="0.25">
      <c r="A349" s="3"/>
      <c r="B349" s="84"/>
      <c r="C349" s="84"/>
      <c r="D349" s="84"/>
      <c r="E349" s="84"/>
      <c r="F349" s="84"/>
      <c r="G349" s="84"/>
      <c r="H349" s="8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</row>
    <row r="350" spans="1:233" s="4" customFormat="1" x14ac:dyDescent="0.25">
      <c r="A350" s="3"/>
      <c r="B350" s="84"/>
      <c r="C350" s="84"/>
      <c r="D350" s="84"/>
      <c r="E350" s="84"/>
      <c r="F350" s="84"/>
      <c r="G350" s="84"/>
      <c r="H350" s="8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</row>
    <row r="351" spans="1:233" s="4" customFormat="1" x14ac:dyDescent="0.25">
      <c r="A351" s="3"/>
      <c r="B351" s="84"/>
      <c r="C351" s="84"/>
      <c r="D351" s="84"/>
      <c r="E351" s="84"/>
      <c r="F351" s="84"/>
      <c r="G351" s="84"/>
      <c r="H351" s="8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</row>
    <row r="352" spans="1:233" s="4" customFormat="1" x14ac:dyDescent="0.25">
      <c r="A352" s="1"/>
      <c r="B352" s="2"/>
      <c r="C352" s="2"/>
      <c r="D352" s="2"/>
      <c r="E352" s="2"/>
      <c r="F352" s="2"/>
      <c r="G352" s="2"/>
      <c r="H352" s="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</row>
    <row r="353" spans="1:233" s="4" customFormat="1" x14ac:dyDescent="0.25">
      <c r="A353" s="1"/>
      <c r="B353" s="2"/>
      <c r="C353" s="2"/>
      <c r="D353" s="2"/>
      <c r="E353" s="2"/>
      <c r="F353" s="2"/>
      <c r="G353" s="2"/>
      <c r="H353" s="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</row>
    <row r="354" spans="1:233" s="4" customFormat="1" x14ac:dyDescent="0.25">
      <c r="A354" s="1"/>
      <c r="B354" s="2"/>
      <c r="C354" s="2"/>
      <c r="D354" s="2"/>
      <c r="E354" s="2"/>
      <c r="F354" s="2"/>
      <c r="G354" s="2"/>
      <c r="H354" s="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</row>
    <row r="355" spans="1:233" s="4" customFormat="1" x14ac:dyDescent="0.25">
      <c r="A355" s="1"/>
      <c r="B355" s="2"/>
      <c r="C355" s="2"/>
      <c r="D355" s="2"/>
      <c r="E355" s="2"/>
      <c r="F355" s="2"/>
      <c r="G355" s="2"/>
      <c r="H355" s="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</row>
    <row r="356" spans="1:233" s="4" customFormat="1" x14ac:dyDescent="0.25">
      <c r="A356" s="1"/>
      <c r="B356" s="2"/>
      <c r="C356" s="2"/>
      <c r="D356" s="2"/>
      <c r="E356" s="2"/>
      <c r="F356" s="2"/>
      <c r="G356" s="2"/>
      <c r="H356" s="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</row>
    <row r="357" spans="1:233" s="4" customFormat="1" x14ac:dyDescent="0.25">
      <c r="A357" s="1"/>
      <c r="B357" s="2"/>
      <c r="C357" s="2"/>
      <c r="D357" s="2"/>
      <c r="E357" s="2"/>
      <c r="F357" s="2"/>
      <c r="G357" s="2"/>
      <c r="H357" s="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</row>
    <row r="358" spans="1:233" s="4" customFormat="1" x14ac:dyDescent="0.25">
      <c r="A358" s="1"/>
      <c r="B358" s="2"/>
      <c r="C358" s="2"/>
      <c r="D358" s="2"/>
      <c r="E358" s="2"/>
      <c r="F358" s="2"/>
      <c r="G358" s="2"/>
      <c r="H358" s="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</row>
    <row r="359" spans="1:233" s="4" customFormat="1" x14ac:dyDescent="0.25">
      <c r="A359" s="1"/>
      <c r="B359" s="2"/>
      <c r="C359" s="2"/>
      <c r="D359" s="2"/>
      <c r="E359" s="2"/>
      <c r="F359" s="2"/>
      <c r="G359" s="2"/>
      <c r="H359" s="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</row>
    <row r="360" spans="1:233" s="4" customFormat="1" x14ac:dyDescent="0.25">
      <c r="A360" s="1"/>
      <c r="B360" s="2"/>
      <c r="C360" s="2"/>
      <c r="D360" s="2"/>
      <c r="E360" s="2"/>
      <c r="F360" s="2"/>
      <c r="G360" s="2"/>
      <c r="H360" s="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</row>
    <row r="361" spans="1:233" s="4" customFormat="1" x14ac:dyDescent="0.25">
      <c r="A361" s="1"/>
      <c r="B361" s="2"/>
      <c r="C361" s="2"/>
      <c r="D361" s="2"/>
      <c r="E361" s="2"/>
      <c r="F361" s="2"/>
      <c r="G361" s="2"/>
      <c r="H361" s="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</row>
    <row r="362" spans="1:233" s="4" customFormat="1" x14ac:dyDescent="0.25">
      <c r="A362" s="1"/>
      <c r="B362" s="2"/>
      <c r="C362" s="2"/>
      <c r="D362" s="2"/>
      <c r="E362" s="2"/>
      <c r="F362" s="2"/>
      <c r="G362" s="2"/>
      <c r="H362" s="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</row>
    <row r="363" spans="1:233" s="4" customFormat="1" x14ac:dyDescent="0.25">
      <c r="A363" s="1"/>
      <c r="B363" s="2"/>
      <c r="C363" s="2"/>
      <c r="D363" s="2"/>
      <c r="E363" s="2"/>
      <c r="F363" s="2"/>
      <c r="G363" s="2"/>
      <c r="H363" s="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</row>
    <row r="364" spans="1:233" s="4" customFormat="1" x14ac:dyDescent="0.25">
      <c r="A364" s="1"/>
      <c r="B364" s="2"/>
      <c r="C364" s="2"/>
      <c r="D364" s="2"/>
      <c r="E364" s="2"/>
      <c r="F364" s="2"/>
      <c r="G364" s="2"/>
      <c r="H364" s="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</row>
    <row r="365" spans="1:233" s="4" customFormat="1" x14ac:dyDescent="0.25">
      <c r="A365" s="1"/>
      <c r="B365" s="2"/>
      <c r="C365" s="2"/>
      <c r="D365" s="2"/>
      <c r="E365" s="2"/>
      <c r="F365" s="2"/>
      <c r="G365" s="2"/>
      <c r="H365" s="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</row>
    <row r="366" spans="1:233" s="4" customFormat="1" x14ac:dyDescent="0.25">
      <c r="A366" s="1"/>
      <c r="B366" s="2"/>
      <c r="C366" s="2"/>
      <c r="D366" s="2"/>
      <c r="E366" s="2"/>
      <c r="F366" s="2"/>
      <c r="G366" s="2"/>
      <c r="H366" s="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</row>
    <row r="367" spans="1:233" s="4" customFormat="1" x14ac:dyDescent="0.25">
      <c r="A367" s="1"/>
      <c r="B367" s="2"/>
      <c r="C367" s="2"/>
      <c r="D367" s="2"/>
      <c r="E367" s="2"/>
      <c r="F367" s="2"/>
      <c r="G367" s="2"/>
      <c r="H367" s="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</row>
    <row r="368" spans="1:233" s="4" customFormat="1" x14ac:dyDescent="0.25">
      <c r="A368" s="1"/>
      <c r="B368" s="2"/>
      <c r="C368" s="2"/>
      <c r="D368" s="2"/>
      <c r="E368" s="2"/>
      <c r="F368" s="2"/>
      <c r="G368" s="2"/>
      <c r="H368" s="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</row>
    <row r="369" spans="1:233" s="4" customFormat="1" x14ac:dyDescent="0.25">
      <c r="A369" s="1"/>
      <c r="B369" s="2"/>
      <c r="C369" s="2"/>
      <c r="D369" s="2"/>
      <c r="E369" s="2"/>
      <c r="F369" s="2"/>
      <c r="G369" s="2"/>
      <c r="H369" s="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</row>
    <row r="370" spans="1:233" s="4" customFormat="1" x14ac:dyDescent="0.25">
      <c r="A370" s="1"/>
      <c r="B370" s="2"/>
      <c r="C370" s="2"/>
      <c r="D370" s="2"/>
      <c r="E370" s="2"/>
      <c r="F370" s="2"/>
      <c r="G370" s="2"/>
      <c r="H370" s="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</row>
    <row r="371" spans="1:233" s="4" customFormat="1" x14ac:dyDescent="0.25">
      <c r="A371" s="1"/>
      <c r="B371" s="2"/>
      <c r="C371" s="2"/>
      <c r="D371" s="2"/>
      <c r="E371" s="2"/>
      <c r="F371" s="2"/>
      <c r="G371" s="2"/>
      <c r="H371" s="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</row>
    <row r="372" spans="1:233" s="4" customFormat="1" x14ac:dyDescent="0.25">
      <c r="A372" s="1"/>
      <c r="B372" s="2"/>
      <c r="C372" s="2"/>
      <c r="D372" s="2"/>
      <c r="E372" s="2"/>
      <c r="F372" s="2"/>
      <c r="G372" s="2"/>
      <c r="H372" s="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</row>
    <row r="373" spans="1:233" s="4" customFormat="1" x14ac:dyDescent="0.25">
      <c r="A373" s="1"/>
      <c r="B373" s="2"/>
      <c r="C373" s="2"/>
      <c r="D373" s="2"/>
      <c r="E373" s="2"/>
      <c r="F373" s="2"/>
      <c r="G373" s="2"/>
      <c r="H373" s="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</row>
    <row r="374" spans="1:233" s="4" customFormat="1" x14ac:dyDescent="0.25">
      <c r="A374" s="1"/>
      <c r="B374" s="2"/>
      <c r="C374" s="2"/>
      <c r="D374" s="2"/>
      <c r="E374" s="2"/>
      <c r="F374" s="2"/>
      <c r="G374" s="2"/>
      <c r="H374" s="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</row>
    <row r="375" spans="1:233" s="4" customFormat="1" x14ac:dyDescent="0.25">
      <c r="A375" s="1"/>
      <c r="B375" s="2"/>
      <c r="C375" s="2"/>
      <c r="D375" s="2"/>
      <c r="E375" s="2"/>
      <c r="F375" s="2"/>
      <c r="G375" s="2"/>
      <c r="H375" s="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</row>
    <row r="376" spans="1:233" s="4" customFormat="1" x14ac:dyDescent="0.25">
      <c r="A376" s="1"/>
      <c r="B376" s="2"/>
      <c r="C376" s="2"/>
      <c r="D376" s="2"/>
      <c r="E376" s="2"/>
      <c r="F376" s="2"/>
      <c r="G376" s="2"/>
      <c r="H376" s="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</row>
    <row r="377" spans="1:233" s="4" customFormat="1" x14ac:dyDescent="0.25">
      <c r="A377" s="1"/>
      <c r="B377" s="2"/>
      <c r="C377" s="2"/>
      <c r="D377" s="2"/>
      <c r="E377" s="2"/>
      <c r="F377" s="2"/>
      <c r="G377" s="2"/>
      <c r="H377" s="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</row>
    <row r="378" spans="1:233" s="4" customFormat="1" x14ac:dyDescent="0.25">
      <c r="A378" s="1"/>
      <c r="B378" s="2"/>
      <c r="C378" s="2"/>
      <c r="D378" s="2"/>
      <c r="E378" s="2"/>
      <c r="F378" s="2"/>
      <c r="G378" s="2"/>
      <c r="H378" s="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</row>
    <row r="379" spans="1:233" s="4" customFormat="1" x14ac:dyDescent="0.25">
      <c r="A379" s="1"/>
      <c r="B379" s="2"/>
      <c r="C379" s="2"/>
      <c r="D379" s="2"/>
      <c r="E379" s="2"/>
      <c r="F379" s="2"/>
      <c r="G379" s="2"/>
      <c r="H379" s="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</row>
    <row r="380" spans="1:233" s="4" customFormat="1" x14ac:dyDescent="0.25">
      <c r="A380" s="1"/>
      <c r="B380" s="2"/>
      <c r="C380" s="2"/>
      <c r="D380" s="2"/>
      <c r="E380" s="2"/>
      <c r="F380" s="2"/>
      <c r="G380" s="2"/>
      <c r="H380" s="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</row>
    <row r="381" spans="1:233" s="4" customFormat="1" x14ac:dyDescent="0.25">
      <c r="A381" s="1"/>
      <c r="B381" s="2"/>
      <c r="C381" s="2"/>
      <c r="D381" s="2"/>
      <c r="E381" s="2"/>
      <c r="F381" s="2"/>
      <c r="G381" s="2"/>
      <c r="H381" s="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</row>
    <row r="382" spans="1:233" s="4" customFormat="1" x14ac:dyDescent="0.25">
      <c r="A382" s="1"/>
      <c r="B382" s="2"/>
      <c r="C382" s="2"/>
      <c r="D382" s="2"/>
      <c r="E382" s="2"/>
      <c r="F382" s="2"/>
      <c r="G382" s="2"/>
      <c r="H382" s="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</row>
    <row r="383" spans="1:233" s="4" customFormat="1" x14ac:dyDescent="0.25">
      <c r="A383" s="1"/>
      <c r="B383" s="2"/>
      <c r="C383" s="2"/>
      <c r="D383" s="2"/>
      <c r="E383" s="2"/>
      <c r="F383" s="2"/>
      <c r="G383" s="2"/>
      <c r="H383" s="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</row>
    <row r="384" spans="1:233" s="4" customFormat="1" x14ac:dyDescent="0.25">
      <c r="A384" s="1"/>
      <c r="B384" s="2"/>
      <c r="C384" s="2"/>
      <c r="D384" s="2"/>
      <c r="E384" s="2"/>
      <c r="F384" s="2"/>
      <c r="G384" s="2"/>
      <c r="H384" s="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</row>
    <row r="385" spans="1:233" s="4" customFormat="1" x14ac:dyDescent="0.25">
      <c r="A385" s="1"/>
      <c r="B385" s="2"/>
      <c r="C385" s="2"/>
      <c r="D385" s="2"/>
      <c r="E385" s="2"/>
      <c r="F385" s="2"/>
      <c r="G385" s="2"/>
      <c r="H385" s="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</row>
    <row r="386" spans="1:233" s="4" customFormat="1" x14ac:dyDescent="0.25">
      <c r="A386" s="1"/>
      <c r="B386" s="2"/>
      <c r="C386" s="2"/>
      <c r="D386" s="2"/>
      <c r="E386" s="2"/>
      <c r="F386" s="2"/>
      <c r="G386" s="2"/>
      <c r="H386" s="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</row>
    <row r="387" spans="1:233" s="4" customFormat="1" x14ac:dyDescent="0.25">
      <c r="A387" s="1"/>
      <c r="B387" s="2"/>
      <c r="C387" s="2"/>
      <c r="D387" s="2"/>
      <c r="E387" s="2"/>
      <c r="F387" s="2"/>
      <c r="G387" s="2"/>
      <c r="H387" s="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</row>
    <row r="388" spans="1:233" s="4" customFormat="1" x14ac:dyDescent="0.25">
      <c r="A388" s="1"/>
      <c r="B388" s="2"/>
      <c r="C388" s="2"/>
      <c r="D388" s="2"/>
      <c r="E388" s="2"/>
      <c r="F388" s="2"/>
      <c r="G388" s="2"/>
      <c r="H388" s="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</row>
    <row r="389" spans="1:233" s="4" customFormat="1" x14ac:dyDescent="0.25">
      <c r="A389" s="1"/>
      <c r="B389" s="2"/>
      <c r="C389" s="2"/>
      <c r="D389" s="2"/>
      <c r="E389" s="2"/>
      <c r="F389" s="2"/>
      <c r="G389" s="2"/>
      <c r="H389" s="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</row>
    <row r="390" spans="1:233" s="4" customFormat="1" x14ac:dyDescent="0.25">
      <c r="A390" s="1"/>
      <c r="B390" s="2"/>
      <c r="C390" s="2"/>
      <c r="D390" s="2"/>
      <c r="E390" s="2"/>
      <c r="F390" s="2"/>
      <c r="G390" s="2"/>
      <c r="H390" s="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</row>
    <row r="391" spans="1:233" s="4" customFormat="1" x14ac:dyDescent="0.25">
      <c r="A391" s="1"/>
      <c r="B391" s="2"/>
      <c r="C391" s="2"/>
      <c r="D391" s="2"/>
      <c r="E391" s="2"/>
      <c r="F391" s="2"/>
      <c r="G391" s="2"/>
      <c r="H391" s="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</row>
    <row r="392" spans="1:233" s="4" customFormat="1" x14ac:dyDescent="0.25">
      <c r="A392" s="1"/>
      <c r="B392" s="2"/>
      <c r="C392" s="2"/>
      <c r="D392" s="2"/>
      <c r="E392" s="2"/>
      <c r="F392" s="2"/>
      <c r="G392" s="2"/>
      <c r="H392" s="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</row>
    <row r="393" spans="1:233" s="4" customFormat="1" x14ac:dyDescent="0.25">
      <c r="A393" s="1"/>
      <c r="B393" s="2"/>
      <c r="C393" s="2"/>
      <c r="D393" s="2"/>
      <c r="E393" s="2"/>
      <c r="F393" s="2"/>
      <c r="G393" s="2"/>
      <c r="H393" s="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</row>
    <row r="394" spans="1:233" s="4" customFormat="1" x14ac:dyDescent="0.25">
      <c r="A394" s="1"/>
      <c r="B394" s="2"/>
      <c r="C394" s="2"/>
      <c r="D394" s="2"/>
      <c r="E394" s="2"/>
      <c r="F394" s="2"/>
      <c r="G394" s="2"/>
      <c r="H394" s="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</row>
    <row r="395" spans="1:233" s="4" customFormat="1" x14ac:dyDescent="0.25">
      <c r="A395" s="1"/>
      <c r="B395" s="2"/>
      <c r="C395" s="2"/>
      <c r="D395" s="2"/>
      <c r="E395" s="2"/>
      <c r="F395" s="2"/>
      <c r="G395" s="2"/>
      <c r="H395" s="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</row>
    <row r="396" spans="1:233" s="4" customFormat="1" x14ac:dyDescent="0.25">
      <c r="A396" s="1"/>
      <c r="B396" s="2"/>
      <c r="C396" s="2"/>
      <c r="D396" s="2"/>
      <c r="E396" s="2"/>
      <c r="F396" s="2"/>
      <c r="G396" s="2"/>
      <c r="H396" s="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</row>
    <row r="397" spans="1:233" s="4" customFormat="1" x14ac:dyDescent="0.25">
      <c r="A397" s="1"/>
      <c r="B397" s="2"/>
      <c r="C397" s="2"/>
      <c r="D397" s="2"/>
      <c r="E397" s="2"/>
      <c r="F397" s="2"/>
      <c r="G397" s="2"/>
      <c r="H397" s="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</row>
    <row r="398" spans="1:233" s="4" customFormat="1" x14ac:dyDescent="0.25">
      <c r="A398" s="1"/>
      <c r="B398" s="2"/>
      <c r="C398" s="2"/>
      <c r="D398" s="2"/>
      <c r="E398" s="2"/>
      <c r="F398" s="2"/>
      <c r="G398" s="2"/>
      <c r="H398" s="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</row>
    <row r="399" spans="1:233" s="4" customFormat="1" x14ac:dyDescent="0.25">
      <c r="A399" s="1"/>
      <c r="B399" s="2"/>
      <c r="C399" s="2"/>
      <c r="D399" s="2"/>
      <c r="E399" s="2"/>
      <c r="F399" s="2"/>
      <c r="G399" s="2"/>
      <c r="H399" s="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</row>
    <row r="400" spans="1:233" s="4" customFormat="1" x14ac:dyDescent="0.25">
      <c r="A400" s="1"/>
      <c r="B400" s="2"/>
      <c r="C400" s="2"/>
      <c r="D400" s="2"/>
      <c r="E400" s="2"/>
      <c r="F400" s="2"/>
      <c r="G400" s="2"/>
      <c r="H400" s="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</row>
    <row r="401" spans="1:233" s="4" customFormat="1" x14ac:dyDescent="0.25">
      <c r="A401" s="1"/>
      <c r="B401" s="2"/>
      <c r="C401" s="2"/>
      <c r="D401" s="2"/>
      <c r="E401" s="2"/>
      <c r="F401" s="2"/>
      <c r="G401" s="2"/>
      <c r="H401" s="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</row>
    <row r="402" spans="1:233" s="4" customFormat="1" x14ac:dyDescent="0.25">
      <c r="A402" s="1"/>
      <c r="B402" s="2"/>
      <c r="C402" s="2"/>
      <c r="D402" s="2"/>
      <c r="E402" s="2"/>
      <c r="F402" s="2"/>
      <c r="G402" s="2"/>
      <c r="H402" s="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</row>
    <row r="403" spans="1:233" s="4" customFormat="1" x14ac:dyDescent="0.25">
      <c r="A403" s="1"/>
      <c r="B403" s="2"/>
      <c r="C403" s="2"/>
      <c r="D403" s="2"/>
      <c r="E403" s="2"/>
      <c r="F403" s="2"/>
      <c r="G403" s="2"/>
      <c r="H403" s="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</row>
    <row r="404" spans="1:233" s="4" customFormat="1" x14ac:dyDescent="0.25">
      <c r="A404" s="1"/>
      <c r="B404" s="2"/>
      <c r="C404" s="2"/>
      <c r="D404" s="2"/>
      <c r="E404" s="2"/>
      <c r="F404" s="2"/>
      <c r="G404" s="2"/>
      <c r="H404" s="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</row>
    <row r="405" spans="1:233" s="4" customFormat="1" x14ac:dyDescent="0.25">
      <c r="A405" s="1"/>
      <c r="B405" s="2"/>
      <c r="C405" s="2"/>
      <c r="D405" s="2"/>
      <c r="E405" s="2"/>
      <c r="F405" s="2"/>
      <c r="G405" s="2"/>
      <c r="H405" s="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</row>
    <row r="406" spans="1:233" s="4" customFormat="1" x14ac:dyDescent="0.25">
      <c r="A406" s="1"/>
      <c r="B406" s="2"/>
      <c r="C406" s="2"/>
      <c r="D406" s="2"/>
      <c r="E406" s="2"/>
      <c r="F406" s="2"/>
      <c r="G406" s="2"/>
      <c r="H406" s="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</row>
    <row r="407" spans="1:233" s="4" customFormat="1" x14ac:dyDescent="0.25">
      <c r="A407" s="1"/>
      <c r="B407" s="2"/>
      <c r="C407" s="2"/>
      <c r="D407" s="2"/>
      <c r="E407" s="2"/>
      <c r="F407" s="2"/>
      <c r="G407" s="2"/>
      <c r="H407" s="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</row>
    <row r="408" spans="1:233" s="4" customFormat="1" x14ac:dyDescent="0.25">
      <c r="A408" s="1"/>
      <c r="B408" s="2"/>
      <c r="C408" s="2"/>
      <c r="D408" s="2"/>
      <c r="E408" s="2"/>
      <c r="F408" s="2"/>
      <c r="G408" s="2"/>
      <c r="H408" s="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</row>
    <row r="409" spans="1:233" s="4" customFormat="1" x14ac:dyDescent="0.25">
      <c r="A409" s="1"/>
      <c r="B409" s="2"/>
      <c r="C409" s="2"/>
      <c r="D409" s="2"/>
      <c r="E409" s="2"/>
      <c r="F409" s="2"/>
      <c r="G409" s="2"/>
      <c r="H409" s="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</row>
    <row r="410" spans="1:233" s="4" customFormat="1" x14ac:dyDescent="0.25">
      <c r="A410" s="1"/>
      <c r="B410" s="2"/>
      <c r="C410" s="2"/>
      <c r="D410" s="2"/>
      <c r="E410" s="2"/>
      <c r="F410" s="2"/>
      <c r="G410" s="2"/>
      <c r="H410" s="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</row>
    <row r="411" spans="1:233" s="4" customFormat="1" x14ac:dyDescent="0.25">
      <c r="A411" s="1"/>
      <c r="B411" s="2"/>
      <c r="C411" s="2"/>
      <c r="D411" s="2"/>
      <c r="E411" s="2"/>
      <c r="F411" s="2"/>
      <c r="G411" s="2"/>
      <c r="H411" s="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</row>
    <row r="412" spans="1:233" s="4" customFormat="1" x14ac:dyDescent="0.25">
      <c r="A412" s="1"/>
      <c r="B412" s="2"/>
      <c r="C412" s="2"/>
      <c r="D412" s="2"/>
      <c r="E412" s="2"/>
      <c r="F412" s="2"/>
      <c r="G412" s="2"/>
      <c r="H412" s="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</row>
    <row r="413" spans="1:233" s="4" customFormat="1" x14ac:dyDescent="0.25">
      <c r="A413" s="1"/>
      <c r="B413" s="2"/>
      <c r="C413" s="2"/>
      <c r="D413" s="2"/>
      <c r="E413" s="2"/>
      <c r="F413" s="2"/>
      <c r="G413" s="2"/>
      <c r="H413" s="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</row>
    <row r="414" spans="1:233" s="4" customFormat="1" x14ac:dyDescent="0.25">
      <c r="A414" s="1"/>
      <c r="B414" s="2"/>
      <c r="C414" s="2"/>
      <c r="D414" s="2"/>
      <c r="E414" s="2"/>
      <c r="F414" s="2"/>
      <c r="G414" s="2"/>
      <c r="H414" s="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</row>
    <row r="415" spans="1:233" s="4" customFormat="1" x14ac:dyDescent="0.25">
      <c r="A415" s="1"/>
      <c r="B415" s="2"/>
      <c r="C415" s="2"/>
      <c r="D415" s="2"/>
      <c r="E415" s="2"/>
      <c r="F415" s="2"/>
      <c r="G415" s="2"/>
      <c r="H415" s="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</row>
    <row r="416" spans="1:233" s="4" customFormat="1" x14ac:dyDescent="0.25">
      <c r="A416" s="1"/>
      <c r="B416" s="2"/>
      <c r="C416" s="2"/>
      <c r="D416" s="2"/>
      <c r="E416" s="2"/>
      <c r="F416" s="2"/>
      <c r="G416" s="2"/>
      <c r="H416" s="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</row>
    <row r="417" spans="1:233" s="4" customFormat="1" x14ac:dyDescent="0.25">
      <c r="A417" s="1"/>
      <c r="B417" s="2"/>
      <c r="C417" s="2"/>
      <c r="D417" s="2"/>
      <c r="E417" s="2"/>
      <c r="F417" s="2"/>
      <c r="G417" s="2"/>
      <c r="H417" s="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</row>
    <row r="418" spans="1:233" s="4" customFormat="1" x14ac:dyDescent="0.25">
      <c r="A418" s="1"/>
      <c r="B418" s="2"/>
      <c r="C418" s="2"/>
      <c r="D418" s="2"/>
      <c r="E418" s="2"/>
      <c r="F418" s="2"/>
      <c r="G418" s="2"/>
      <c r="H418" s="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</row>
    <row r="419" spans="1:233" s="4" customFormat="1" x14ac:dyDescent="0.25">
      <c r="A419" s="1"/>
      <c r="B419" s="2"/>
      <c r="C419" s="2"/>
      <c r="D419" s="2"/>
      <c r="E419" s="2"/>
      <c r="F419" s="2"/>
      <c r="G419" s="2"/>
      <c r="H419" s="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</row>
    <row r="420" spans="1:233" s="4" customFormat="1" x14ac:dyDescent="0.25">
      <c r="A420" s="1"/>
      <c r="B420" s="2"/>
      <c r="C420" s="2"/>
      <c r="D420" s="2"/>
      <c r="E420" s="2"/>
      <c r="F420" s="2"/>
      <c r="G420" s="2"/>
      <c r="H420" s="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</row>
    <row r="421" spans="1:233" s="4" customFormat="1" x14ac:dyDescent="0.25">
      <c r="A421" s="1"/>
      <c r="B421" s="2"/>
      <c r="C421" s="2"/>
      <c r="D421" s="2"/>
      <c r="E421" s="2"/>
      <c r="F421" s="2"/>
      <c r="G421" s="2"/>
      <c r="H421" s="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</row>
    <row r="422" spans="1:233" s="4" customFormat="1" x14ac:dyDescent="0.25">
      <c r="A422" s="1"/>
      <c r="B422" s="2"/>
      <c r="C422" s="2"/>
      <c r="D422" s="2"/>
      <c r="E422" s="2"/>
      <c r="F422" s="2"/>
      <c r="G422" s="2"/>
      <c r="H422" s="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</row>
    <row r="423" spans="1:233" s="4" customFormat="1" x14ac:dyDescent="0.25">
      <c r="A423" s="1"/>
      <c r="B423" s="2"/>
      <c r="C423" s="2"/>
      <c r="D423" s="2"/>
      <c r="E423" s="2"/>
      <c r="F423" s="2"/>
      <c r="G423" s="2"/>
      <c r="H423" s="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</row>
    <row r="424" spans="1:233" s="4" customFormat="1" x14ac:dyDescent="0.25">
      <c r="A424" s="1"/>
      <c r="B424" s="2"/>
      <c r="C424" s="2"/>
      <c r="D424" s="2"/>
      <c r="E424" s="2"/>
      <c r="F424" s="2"/>
      <c r="G424" s="2"/>
      <c r="H424" s="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</row>
    <row r="425" spans="1:233" s="4" customFormat="1" x14ac:dyDescent="0.25">
      <c r="A425" s="1"/>
      <c r="B425" s="2"/>
      <c r="C425" s="2"/>
      <c r="D425" s="2"/>
      <c r="E425" s="2"/>
      <c r="F425" s="2"/>
      <c r="G425" s="2"/>
      <c r="H425" s="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</row>
    <row r="426" spans="1:233" s="4" customFormat="1" x14ac:dyDescent="0.25">
      <c r="A426" s="1"/>
      <c r="B426" s="2"/>
      <c r="C426" s="2"/>
      <c r="D426" s="2"/>
      <c r="E426" s="2"/>
      <c r="F426" s="2"/>
      <c r="G426" s="2"/>
      <c r="H426" s="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</row>
    <row r="427" spans="1:233" s="4" customFormat="1" x14ac:dyDescent="0.25">
      <c r="A427" s="1"/>
      <c r="B427" s="2"/>
      <c r="C427" s="2"/>
      <c r="D427" s="2"/>
      <c r="E427" s="2"/>
      <c r="F427" s="2"/>
      <c r="G427" s="2"/>
      <c r="H427" s="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</row>
    <row r="428" spans="1:233" s="4" customFormat="1" x14ac:dyDescent="0.25">
      <c r="A428" s="1"/>
      <c r="B428" s="2"/>
      <c r="C428" s="2"/>
      <c r="D428" s="2"/>
      <c r="E428" s="2"/>
      <c r="F428" s="2"/>
      <c r="G428" s="2"/>
      <c r="H428" s="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</row>
    <row r="429" spans="1:233" s="4" customFormat="1" x14ac:dyDescent="0.25">
      <c r="A429" s="1"/>
      <c r="B429" s="2"/>
      <c r="C429" s="2"/>
      <c r="D429" s="2"/>
      <c r="E429" s="2"/>
      <c r="F429" s="2"/>
      <c r="G429" s="2"/>
      <c r="H429" s="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</row>
    <row r="430" spans="1:233" s="4" customFormat="1" x14ac:dyDescent="0.25">
      <c r="A430" s="1"/>
      <c r="B430" s="2"/>
      <c r="C430" s="2"/>
      <c r="D430" s="2"/>
      <c r="E430" s="2"/>
      <c r="F430" s="2"/>
      <c r="G430" s="2"/>
      <c r="H430" s="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</row>
    <row r="431" spans="1:233" s="4" customFormat="1" x14ac:dyDescent="0.25">
      <c r="A431" s="1"/>
      <c r="B431" s="2"/>
      <c r="C431" s="2"/>
      <c r="D431" s="2"/>
      <c r="E431" s="2"/>
      <c r="F431" s="2"/>
      <c r="G431" s="2"/>
      <c r="H431" s="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</row>
    <row r="432" spans="1:233" s="4" customFormat="1" x14ac:dyDescent="0.25">
      <c r="A432" s="1"/>
      <c r="B432" s="2"/>
      <c r="C432" s="2"/>
      <c r="D432" s="2"/>
      <c r="E432" s="2"/>
      <c r="F432" s="2"/>
      <c r="G432" s="2"/>
      <c r="H432" s="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</row>
    <row r="433" spans="1:233" s="4" customFormat="1" x14ac:dyDescent="0.25">
      <c r="A433" s="1"/>
      <c r="B433" s="2"/>
      <c r="C433" s="2"/>
      <c r="D433" s="2"/>
      <c r="E433" s="2"/>
      <c r="F433" s="2"/>
      <c r="G433" s="2"/>
      <c r="H433" s="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</row>
    <row r="434" spans="1:233" s="4" customFormat="1" x14ac:dyDescent="0.25">
      <c r="A434" s="1"/>
      <c r="B434" s="2"/>
      <c r="C434" s="2"/>
      <c r="D434" s="2"/>
      <c r="E434" s="2"/>
      <c r="F434" s="2"/>
      <c r="G434" s="2"/>
      <c r="H434" s="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</row>
    <row r="435" spans="1:233" s="4" customFormat="1" x14ac:dyDescent="0.25">
      <c r="A435" s="1"/>
      <c r="B435" s="2"/>
      <c r="C435" s="2"/>
      <c r="D435" s="2"/>
      <c r="E435" s="2"/>
      <c r="F435" s="2"/>
      <c r="G435" s="2"/>
      <c r="H435" s="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</row>
    <row r="436" spans="1:233" s="4" customFormat="1" x14ac:dyDescent="0.25">
      <c r="A436" s="1"/>
      <c r="B436" s="2"/>
      <c r="C436" s="2"/>
      <c r="D436" s="2"/>
      <c r="E436" s="2"/>
      <c r="F436" s="2"/>
      <c r="G436" s="2"/>
      <c r="H436" s="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</row>
    <row r="437" spans="1:233" s="4" customFormat="1" x14ac:dyDescent="0.25">
      <c r="A437" s="1"/>
      <c r="B437" s="2"/>
      <c r="C437" s="2"/>
      <c r="D437" s="2"/>
      <c r="E437" s="2"/>
      <c r="F437" s="2"/>
      <c r="G437" s="2"/>
      <c r="H437" s="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</row>
    <row r="438" spans="1:233" s="4" customFormat="1" x14ac:dyDescent="0.25">
      <c r="A438" s="1"/>
      <c r="B438" s="2"/>
      <c r="C438" s="2"/>
      <c r="D438" s="2"/>
      <c r="E438" s="2"/>
      <c r="F438" s="2"/>
      <c r="G438" s="2"/>
      <c r="H438" s="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</row>
    <row r="439" spans="1:233" s="4" customFormat="1" x14ac:dyDescent="0.25">
      <c r="A439" s="1"/>
      <c r="B439" s="2"/>
      <c r="C439" s="2"/>
      <c r="D439" s="2"/>
      <c r="E439" s="2"/>
      <c r="F439" s="2"/>
      <c r="G439" s="2"/>
      <c r="H439" s="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</row>
    <row r="440" spans="1:233" s="4" customFormat="1" x14ac:dyDescent="0.25">
      <c r="A440" s="1"/>
      <c r="B440" s="2"/>
      <c r="C440" s="2"/>
      <c r="D440" s="2"/>
      <c r="E440" s="2"/>
      <c r="F440" s="2"/>
      <c r="G440" s="2"/>
      <c r="H440" s="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</row>
    <row r="441" spans="1:233" s="4" customFormat="1" x14ac:dyDescent="0.25">
      <c r="A441" s="1"/>
      <c r="B441" s="2"/>
      <c r="C441" s="2"/>
      <c r="D441" s="2"/>
      <c r="E441" s="2"/>
      <c r="F441" s="2"/>
      <c r="G441" s="2"/>
      <c r="H441" s="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</row>
    <row r="442" spans="1:233" s="4" customFormat="1" x14ac:dyDescent="0.25">
      <c r="A442" s="1"/>
      <c r="B442" s="2"/>
      <c r="C442" s="2"/>
      <c r="D442" s="2"/>
      <c r="E442" s="2"/>
      <c r="F442" s="2"/>
      <c r="G442" s="2"/>
      <c r="H442" s="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</row>
    <row r="443" spans="1:233" s="4" customFormat="1" x14ac:dyDescent="0.25">
      <c r="A443" s="1"/>
      <c r="B443" s="2"/>
      <c r="C443" s="2"/>
      <c r="D443" s="2"/>
      <c r="E443" s="2"/>
      <c r="F443" s="2"/>
      <c r="G443" s="2"/>
      <c r="H443" s="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</row>
    <row r="444" spans="1:233" s="4" customFormat="1" x14ac:dyDescent="0.25">
      <c r="A444" s="1"/>
      <c r="B444" s="2"/>
      <c r="C444" s="2"/>
      <c r="D444" s="2"/>
      <c r="E444" s="2"/>
      <c r="F444" s="2"/>
      <c r="G444" s="2"/>
      <c r="H444" s="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</row>
    <row r="445" spans="1:233" s="4" customFormat="1" x14ac:dyDescent="0.25">
      <c r="A445" s="1"/>
      <c r="B445" s="2"/>
      <c r="C445" s="2"/>
      <c r="D445" s="2"/>
      <c r="E445" s="2"/>
      <c r="F445" s="2"/>
      <c r="G445" s="2"/>
      <c r="H445" s="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</row>
    <row r="446" spans="1:233" s="4" customFormat="1" x14ac:dyDescent="0.25">
      <c r="A446" s="1"/>
      <c r="B446" s="2"/>
      <c r="C446" s="2"/>
      <c r="D446" s="2"/>
      <c r="E446" s="2"/>
      <c r="F446" s="2"/>
      <c r="G446" s="2"/>
      <c r="H446" s="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</row>
    <row r="447" spans="1:233" s="4" customFormat="1" x14ac:dyDescent="0.25">
      <c r="A447" s="1"/>
      <c r="B447" s="2"/>
      <c r="C447" s="2"/>
      <c r="D447" s="2"/>
      <c r="E447" s="2"/>
      <c r="F447" s="2"/>
      <c r="G447" s="2"/>
      <c r="H447" s="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</row>
    <row r="448" spans="1:233" s="4" customFormat="1" x14ac:dyDescent="0.25">
      <c r="A448" s="1"/>
      <c r="B448" s="2"/>
      <c r="C448" s="2"/>
      <c r="D448" s="2"/>
      <c r="E448" s="2"/>
      <c r="F448" s="2"/>
      <c r="G448" s="2"/>
      <c r="H448" s="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</row>
    <row r="449" spans="1:233" s="4" customFormat="1" x14ac:dyDescent="0.25">
      <c r="A449" s="1"/>
      <c r="B449" s="2"/>
      <c r="C449" s="2"/>
      <c r="D449" s="2"/>
      <c r="E449" s="2"/>
      <c r="F449" s="2"/>
      <c r="G449" s="2"/>
      <c r="H449" s="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</row>
    <row r="450" spans="1:233" s="4" customFormat="1" x14ac:dyDescent="0.25">
      <c r="A450" s="1"/>
      <c r="B450" s="2"/>
      <c r="C450" s="2"/>
      <c r="D450" s="2"/>
      <c r="E450" s="2"/>
      <c r="F450" s="2"/>
      <c r="G450" s="2"/>
      <c r="H450" s="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</row>
    <row r="451" spans="1:233" s="4" customFormat="1" x14ac:dyDescent="0.25">
      <c r="A451" s="1"/>
      <c r="B451" s="2"/>
      <c r="C451" s="2"/>
      <c r="D451" s="2"/>
      <c r="E451" s="2"/>
      <c r="F451" s="2"/>
      <c r="G451" s="2"/>
      <c r="H451" s="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</row>
    <row r="452" spans="1:233" s="4" customFormat="1" x14ac:dyDescent="0.25">
      <c r="A452" s="1"/>
      <c r="B452" s="2"/>
      <c r="C452" s="2"/>
      <c r="D452" s="2"/>
      <c r="E452" s="2"/>
      <c r="F452" s="2"/>
      <c r="G452" s="2"/>
      <c r="H452" s="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</row>
    <row r="453" spans="1:233" s="4" customFormat="1" x14ac:dyDescent="0.25">
      <c r="A453" s="1"/>
      <c r="B453" s="2"/>
      <c r="C453" s="2"/>
      <c r="D453" s="2"/>
      <c r="E453" s="2"/>
      <c r="F453" s="2"/>
      <c r="G453" s="2"/>
      <c r="H453" s="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</row>
    <row r="454" spans="1:233" s="4" customFormat="1" x14ac:dyDescent="0.25">
      <c r="A454" s="1"/>
      <c r="B454" s="2"/>
      <c r="C454" s="2"/>
      <c r="D454" s="2"/>
      <c r="E454" s="2"/>
      <c r="F454" s="2"/>
      <c r="G454" s="2"/>
      <c r="H454" s="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</row>
    <row r="455" spans="1:233" s="4" customFormat="1" x14ac:dyDescent="0.25">
      <c r="A455" s="1"/>
      <c r="B455" s="2"/>
      <c r="C455" s="2"/>
      <c r="D455" s="2"/>
      <c r="E455" s="2"/>
      <c r="F455" s="2"/>
      <c r="G455" s="2"/>
      <c r="H455" s="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</row>
    <row r="456" spans="1:233" s="4" customFormat="1" x14ac:dyDescent="0.25">
      <c r="A456" s="1"/>
      <c r="B456" s="2"/>
      <c r="C456" s="2"/>
      <c r="D456" s="2"/>
      <c r="E456" s="2"/>
      <c r="F456" s="2"/>
      <c r="G456" s="2"/>
      <c r="H456" s="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</row>
    <row r="457" spans="1:233" s="4" customFormat="1" x14ac:dyDescent="0.25">
      <c r="A457" s="1"/>
      <c r="B457" s="2"/>
      <c r="C457" s="2"/>
      <c r="D457" s="2"/>
      <c r="E457" s="2"/>
      <c r="F457" s="2"/>
      <c r="G457" s="2"/>
      <c r="H457" s="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</row>
    <row r="458" spans="1:233" s="4" customFormat="1" x14ac:dyDescent="0.25">
      <c r="A458" s="1"/>
      <c r="B458" s="2"/>
      <c r="C458" s="2"/>
      <c r="D458" s="2"/>
      <c r="E458" s="2"/>
      <c r="F458" s="2"/>
      <c r="G458" s="2"/>
      <c r="H458" s="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</row>
    <row r="459" spans="1:233" s="4" customFormat="1" x14ac:dyDescent="0.25">
      <c r="A459" s="1"/>
      <c r="B459" s="2"/>
      <c r="C459" s="2"/>
      <c r="D459" s="2"/>
      <c r="E459" s="2"/>
      <c r="F459" s="2"/>
      <c r="G459" s="2"/>
      <c r="H459" s="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</row>
    <row r="460" spans="1:233" s="4" customFormat="1" x14ac:dyDescent="0.25">
      <c r="A460" s="1"/>
      <c r="B460" s="2"/>
      <c r="C460" s="2"/>
      <c r="D460" s="2"/>
      <c r="E460" s="2"/>
      <c r="F460" s="2"/>
      <c r="G460" s="2"/>
      <c r="H460" s="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</row>
    <row r="461" spans="1:233" s="4" customFormat="1" x14ac:dyDescent="0.25">
      <c r="A461" s="1"/>
      <c r="B461" s="2"/>
      <c r="C461" s="2"/>
      <c r="D461" s="2"/>
      <c r="E461" s="2"/>
      <c r="F461" s="2"/>
      <c r="G461" s="2"/>
      <c r="H461" s="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</row>
    <row r="462" spans="1:233" s="4" customFormat="1" x14ac:dyDescent="0.25">
      <c r="A462" s="1"/>
      <c r="B462" s="2"/>
      <c r="C462" s="2"/>
      <c r="D462" s="2"/>
      <c r="E462" s="2"/>
      <c r="F462" s="2"/>
      <c r="G462" s="2"/>
      <c r="H462" s="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</row>
    <row r="463" spans="1:233" s="4" customFormat="1" x14ac:dyDescent="0.25">
      <c r="A463" s="1"/>
      <c r="B463" s="2"/>
      <c r="C463" s="2"/>
      <c r="D463" s="2"/>
      <c r="E463" s="2"/>
      <c r="F463" s="2"/>
      <c r="G463" s="2"/>
      <c r="H463" s="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</row>
    <row r="464" spans="1:233" s="4" customFormat="1" x14ac:dyDescent="0.25">
      <c r="A464" s="1"/>
      <c r="B464" s="2"/>
      <c r="C464" s="2"/>
      <c r="D464" s="2"/>
      <c r="E464" s="2"/>
      <c r="F464" s="2"/>
      <c r="G464" s="2"/>
      <c r="H464" s="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</row>
    <row r="465" spans="1:233" s="4" customFormat="1" x14ac:dyDescent="0.25">
      <c r="A465" s="1"/>
      <c r="B465" s="2"/>
      <c r="C465" s="2"/>
      <c r="D465" s="2"/>
      <c r="E465" s="2"/>
      <c r="F465" s="2"/>
      <c r="G465" s="2"/>
      <c r="H465" s="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</row>
    <row r="466" spans="1:233" s="4" customFormat="1" x14ac:dyDescent="0.25">
      <c r="A466" s="1"/>
      <c r="B466" s="2"/>
      <c r="C466" s="2"/>
      <c r="D466" s="2"/>
      <c r="E466" s="2"/>
      <c r="F466" s="2"/>
      <c r="G466" s="2"/>
      <c r="H466" s="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</row>
    <row r="467" spans="1:233" s="4" customFormat="1" x14ac:dyDescent="0.25">
      <c r="A467" s="1"/>
      <c r="B467" s="2"/>
      <c r="C467" s="2"/>
      <c r="D467" s="2"/>
      <c r="E467" s="2"/>
      <c r="F467" s="2"/>
      <c r="G467" s="2"/>
      <c r="H467" s="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</row>
    <row r="468" spans="1:233" s="4" customFormat="1" x14ac:dyDescent="0.25">
      <c r="A468" s="1"/>
      <c r="B468" s="2"/>
      <c r="C468" s="2"/>
      <c r="D468" s="2"/>
      <c r="E468" s="2"/>
      <c r="F468" s="2"/>
      <c r="G468" s="2"/>
      <c r="H468" s="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</row>
    <row r="469" spans="1:233" s="4" customFormat="1" x14ac:dyDescent="0.25">
      <c r="A469" s="1"/>
      <c r="B469" s="2"/>
      <c r="C469" s="2"/>
      <c r="D469" s="2"/>
      <c r="E469" s="2"/>
      <c r="F469" s="2"/>
      <c r="G469" s="2"/>
      <c r="H469" s="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</row>
    <row r="470" spans="1:233" s="4" customFormat="1" x14ac:dyDescent="0.25">
      <c r="A470" s="1"/>
      <c r="B470" s="2"/>
      <c r="C470" s="2"/>
      <c r="D470" s="2"/>
      <c r="E470" s="2"/>
      <c r="F470" s="2"/>
      <c r="G470" s="2"/>
      <c r="H470" s="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</row>
    <row r="471" spans="1:233" s="4" customFormat="1" x14ac:dyDescent="0.25">
      <c r="A471" s="1"/>
      <c r="B471" s="2"/>
      <c r="C471" s="2"/>
      <c r="D471" s="2"/>
      <c r="E471" s="2"/>
      <c r="F471" s="2"/>
      <c r="G471" s="2"/>
      <c r="H471" s="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</row>
    <row r="472" spans="1:233" s="4" customFormat="1" x14ac:dyDescent="0.25">
      <c r="A472" s="1"/>
      <c r="B472" s="2"/>
      <c r="C472" s="2"/>
      <c r="D472" s="2"/>
      <c r="E472" s="2"/>
      <c r="F472" s="2"/>
      <c r="G472" s="2"/>
      <c r="H472" s="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</row>
    <row r="473" spans="1:233" s="4" customFormat="1" x14ac:dyDescent="0.25">
      <c r="A473" s="1"/>
      <c r="B473" s="2"/>
      <c r="C473" s="2"/>
      <c r="D473" s="2"/>
      <c r="E473" s="2"/>
      <c r="F473" s="2"/>
      <c r="G473" s="2"/>
      <c r="H473" s="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</row>
    <row r="474" spans="1:233" s="4" customFormat="1" x14ac:dyDescent="0.25">
      <c r="A474" s="1"/>
      <c r="B474" s="2"/>
      <c r="C474" s="2"/>
      <c r="D474" s="2"/>
      <c r="E474" s="2"/>
      <c r="F474" s="2"/>
      <c r="G474" s="2"/>
      <c r="H474" s="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</row>
    <row r="475" spans="1:233" s="4" customFormat="1" x14ac:dyDescent="0.25">
      <c r="A475" s="1"/>
      <c r="B475" s="2"/>
      <c r="C475" s="2"/>
      <c r="D475" s="2"/>
      <c r="E475" s="2"/>
      <c r="F475" s="2"/>
      <c r="G475" s="2"/>
      <c r="H475" s="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</row>
    <row r="476" spans="1:233" s="4" customFormat="1" x14ac:dyDescent="0.25">
      <c r="A476" s="1"/>
      <c r="B476" s="2"/>
      <c r="C476" s="2"/>
      <c r="D476" s="2"/>
      <c r="E476" s="2"/>
      <c r="F476" s="2"/>
      <c r="G476" s="2"/>
      <c r="H476" s="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</row>
    <row r="477" spans="1:233" s="4" customFormat="1" x14ac:dyDescent="0.25">
      <c r="A477" s="1"/>
      <c r="B477" s="2"/>
      <c r="C477" s="2"/>
      <c r="D477" s="2"/>
      <c r="E477" s="2"/>
      <c r="F477" s="2"/>
      <c r="G477" s="2"/>
      <c r="H477" s="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</row>
    <row r="478" spans="1:233" s="4" customFormat="1" x14ac:dyDescent="0.25">
      <c r="A478" s="1"/>
      <c r="B478" s="2"/>
      <c r="C478" s="2"/>
      <c r="D478" s="2"/>
      <c r="E478" s="2"/>
      <c r="F478" s="2"/>
      <c r="G478" s="2"/>
      <c r="H478" s="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</row>
    <row r="479" spans="1:233" s="4" customFormat="1" x14ac:dyDescent="0.25">
      <c r="A479" s="1"/>
      <c r="B479" s="2"/>
      <c r="C479" s="2"/>
      <c r="D479" s="2"/>
      <c r="E479" s="2"/>
      <c r="F479" s="2"/>
      <c r="G479" s="2"/>
      <c r="H479" s="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</row>
    <row r="480" spans="1:233" s="4" customFormat="1" x14ac:dyDescent="0.25">
      <c r="A480" s="1"/>
      <c r="B480" s="2"/>
      <c r="C480" s="2"/>
      <c r="D480" s="2"/>
      <c r="E480" s="2"/>
      <c r="F480" s="2"/>
      <c r="G480" s="2"/>
      <c r="H480" s="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</row>
    <row r="481" spans="1:233" s="4" customFormat="1" x14ac:dyDescent="0.25">
      <c r="A481" s="1"/>
      <c r="B481" s="2"/>
      <c r="C481" s="2"/>
      <c r="D481" s="2"/>
      <c r="E481" s="2"/>
      <c r="F481" s="2"/>
      <c r="G481" s="2"/>
      <c r="H481" s="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</row>
    <row r="482" spans="1:233" s="4" customFormat="1" x14ac:dyDescent="0.25">
      <c r="A482" s="1"/>
      <c r="B482" s="2"/>
      <c r="C482" s="2"/>
      <c r="D482" s="2"/>
      <c r="E482" s="2"/>
      <c r="F482" s="2"/>
      <c r="G482" s="2"/>
      <c r="H482" s="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</row>
    <row r="483" spans="1:233" s="4" customFormat="1" x14ac:dyDescent="0.25">
      <c r="A483" s="1"/>
      <c r="B483" s="2"/>
      <c r="C483" s="2"/>
      <c r="D483" s="2"/>
      <c r="E483" s="2"/>
      <c r="F483" s="2"/>
      <c r="G483" s="2"/>
      <c r="H483" s="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</row>
    <row r="484" spans="1:233" s="4" customFormat="1" x14ac:dyDescent="0.25">
      <c r="A484" s="1"/>
      <c r="B484" s="2"/>
      <c r="C484" s="2"/>
      <c r="D484" s="2"/>
      <c r="E484" s="2"/>
      <c r="F484" s="2"/>
      <c r="G484" s="2"/>
      <c r="H484" s="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</row>
    <row r="485" spans="1:233" s="4" customFormat="1" x14ac:dyDescent="0.25">
      <c r="A485" s="1"/>
      <c r="B485" s="2"/>
      <c r="C485" s="2"/>
      <c r="D485" s="2"/>
      <c r="E485" s="2"/>
      <c r="F485" s="2"/>
      <c r="G485" s="2"/>
      <c r="H485" s="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</row>
    <row r="486" spans="1:233" s="4" customFormat="1" x14ac:dyDescent="0.25">
      <c r="A486" s="1"/>
      <c r="B486" s="2"/>
      <c r="C486" s="2"/>
      <c r="D486" s="2"/>
      <c r="E486" s="2"/>
      <c r="F486" s="2"/>
      <c r="G486" s="2"/>
      <c r="H486" s="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</row>
    <row r="487" spans="1:233" s="4" customFormat="1" x14ac:dyDescent="0.25">
      <c r="A487" s="1"/>
      <c r="B487" s="2"/>
      <c r="C487" s="2"/>
      <c r="D487" s="2"/>
      <c r="E487" s="2"/>
      <c r="F487" s="2"/>
      <c r="G487" s="2"/>
      <c r="H487" s="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</row>
    <row r="488" spans="1:233" s="4" customFormat="1" x14ac:dyDescent="0.25">
      <c r="A488" s="1"/>
      <c r="B488" s="2"/>
      <c r="C488" s="2"/>
      <c r="D488" s="2"/>
      <c r="E488" s="2"/>
      <c r="F488" s="2"/>
      <c r="G488" s="2"/>
      <c r="H488" s="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</row>
    <row r="489" spans="1:233" s="4" customFormat="1" x14ac:dyDescent="0.25">
      <c r="A489" s="1"/>
      <c r="B489" s="2"/>
      <c r="C489" s="2"/>
      <c r="D489" s="2"/>
      <c r="E489" s="2"/>
      <c r="F489" s="2"/>
      <c r="G489" s="2"/>
      <c r="H489" s="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</row>
    <row r="490" spans="1:233" s="4" customFormat="1" x14ac:dyDescent="0.25">
      <c r="A490" s="1"/>
      <c r="B490" s="2"/>
      <c r="C490" s="2"/>
      <c r="D490" s="2"/>
      <c r="E490" s="2"/>
      <c r="F490" s="2"/>
      <c r="G490" s="2"/>
      <c r="H490" s="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</row>
    <row r="491" spans="1:233" s="4" customFormat="1" x14ac:dyDescent="0.25">
      <c r="A491" s="1"/>
      <c r="B491" s="2"/>
      <c r="C491" s="2"/>
      <c r="D491" s="2"/>
      <c r="E491" s="2"/>
      <c r="F491" s="2"/>
      <c r="G491" s="2"/>
      <c r="H491" s="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</row>
    <row r="492" spans="1:233" s="4" customFormat="1" x14ac:dyDescent="0.25">
      <c r="A492" s="1"/>
      <c r="B492" s="2"/>
      <c r="C492" s="2"/>
      <c r="D492" s="2"/>
      <c r="E492" s="2"/>
      <c r="F492" s="2"/>
      <c r="G492" s="2"/>
      <c r="H492" s="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</row>
    <row r="493" spans="1:233" s="4" customFormat="1" x14ac:dyDescent="0.25">
      <c r="A493" s="1"/>
      <c r="B493" s="2"/>
      <c r="C493" s="2"/>
      <c r="D493" s="2"/>
      <c r="E493" s="2"/>
      <c r="F493" s="2"/>
      <c r="G493" s="2"/>
      <c r="H493" s="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</row>
    <row r="494" spans="1:233" s="4" customFormat="1" x14ac:dyDescent="0.25">
      <c r="A494" s="1"/>
      <c r="B494" s="2"/>
      <c r="C494" s="2"/>
      <c r="D494" s="2"/>
      <c r="E494" s="2"/>
      <c r="F494" s="2"/>
      <c r="G494" s="2"/>
      <c r="H494" s="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</row>
    <row r="495" spans="1:233" s="4" customFormat="1" x14ac:dyDescent="0.25">
      <c r="A495" s="1"/>
      <c r="B495" s="2"/>
      <c r="C495" s="2"/>
      <c r="D495" s="2"/>
      <c r="E495" s="2"/>
      <c r="F495" s="2"/>
      <c r="G495" s="2"/>
      <c r="H495" s="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</row>
    <row r="496" spans="1:233" s="4" customFormat="1" x14ac:dyDescent="0.25">
      <c r="A496" s="1"/>
      <c r="B496" s="2"/>
      <c r="C496" s="2"/>
      <c r="D496" s="2"/>
      <c r="E496" s="2"/>
      <c r="F496" s="2"/>
      <c r="G496" s="2"/>
      <c r="H496" s="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</row>
    <row r="497" spans="1:233" s="4" customFormat="1" x14ac:dyDescent="0.25">
      <c r="A497" s="1"/>
      <c r="B497" s="2"/>
      <c r="C497" s="2"/>
      <c r="D497" s="2"/>
      <c r="E497" s="2"/>
      <c r="F497" s="2"/>
      <c r="G497" s="2"/>
      <c r="H497" s="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</row>
    <row r="498" spans="1:233" s="4" customFormat="1" x14ac:dyDescent="0.25">
      <c r="A498" s="1"/>
      <c r="B498" s="2"/>
      <c r="C498" s="2"/>
      <c r="D498" s="2"/>
      <c r="E498" s="2"/>
      <c r="F498" s="2"/>
      <c r="G498" s="2"/>
      <c r="H498" s="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</row>
    <row r="499" spans="1:233" s="4" customFormat="1" x14ac:dyDescent="0.25">
      <c r="A499" s="1"/>
      <c r="B499" s="2"/>
      <c r="C499" s="2"/>
      <c r="D499" s="2"/>
      <c r="E499" s="2"/>
      <c r="F499" s="2"/>
      <c r="G499" s="2"/>
      <c r="H499" s="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</row>
    <row r="500" spans="1:233" s="4" customFormat="1" x14ac:dyDescent="0.25">
      <c r="A500" s="1"/>
      <c r="B500" s="2"/>
      <c r="C500" s="2"/>
      <c r="D500" s="2"/>
      <c r="E500" s="2"/>
      <c r="F500" s="2"/>
      <c r="G500" s="2"/>
      <c r="H500" s="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</row>
    <row r="501" spans="1:233" s="4" customFormat="1" x14ac:dyDescent="0.25">
      <c r="A501" s="1"/>
      <c r="B501" s="2"/>
      <c r="C501" s="2"/>
      <c r="D501" s="2"/>
      <c r="E501" s="2"/>
      <c r="F501" s="2"/>
      <c r="G501" s="2"/>
      <c r="H501" s="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</row>
    <row r="502" spans="1:233" s="4" customFormat="1" x14ac:dyDescent="0.25">
      <c r="A502" s="1"/>
      <c r="B502" s="2"/>
      <c r="C502" s="2"/>
      <c r="D502" s="2"/>
      <c r="E502" s="2"/>
      <c r="F502" s="2"/>
      <c r="G502" s="2"/>
      <c r="H502" s="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</row>
    <row r="503" spans="1:233" s="4" customFormat="1" x14ac:dyDescent="0.25">
      <c r="A503" s="1"/>
      <c r="B503" s="2"/>
      <c r="C503" s="2"/>
      <c r="D503" s="2"/>
      <c r="E503" s="2"/>
      <c r="F503" s="2"/>
      <c r="G503" s="2"/>
      <c r="H503" s="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</row>
    <row r="504" spans="1:233" s="4" customFormat="1" x14ac:dyDescent="0.25">
      <c r="A504" s="1"/>
      <c r="B504" s="2"/>
      <c r="C504" s="2"/>
      <c r="D504" s="2"/>
      <c r="E504" s="2"/>
      <c r="F504" s="2"/>
      <c r="G504" s="2"/>
      <c r="H504" s="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</row>
    <row r="505" spans="1:233" s="4" customFormat="1" x14ac:dyDescent="0.25">
      <c r="A505" s="1"/>
      <c r="B505" s="2"/>
      <c r="C505" s="2"/>
      <c r="D505" s="2"/>
      <c r="E505" s="2"/>
      <c r="F505" s="2"/>
      <c r="G505" s="2"/>
      <c r="H505" s="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</row>
    <row r="506" spans="1:233" s="4" customFormat="1" x14ac:dyDescent="0.25">
      <c r="A506" s="1"/>
      <c r="B506" s="2"/>
      <c r="C506" s="2"/>
      <c r="D506" s="2"/>
      <c r="E506" s="2"/>
      <c r="F506" s="2"/>
      <c r="G506" s="2"/>
      <c r="H506" s="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</row>
    <row r="507" spans="1:233" s="4" customFormat="1" x14ac:dyDescent="0.25">
      <c r="A507" s="1"/>
      <c r="B507" s="2"/>
      <c r="C507" s="2"/>
      <c r="D507" s="2"/>
      <c r="E507" s="2"/>
      <c r="F507" s="2"/>
      <c r="G507" s="2"/>
      <c r="H507" s="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</row>
    <row r="508" spans="1:233" s="4" customFormat="1" x14ac:dyDescent="0.25">
      <c r="A508" s="1"/>
      <c r="B508" s="2"/>
      <c r="C508" s="2"/>
      <c r="D508" s="2"/>
      <c r="E508" s="2"/>
      <c r="F508" s="2"/>
      <c r="G508" s="2"/>
      <c r="H508" s="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</row>
    <row r="509" spans="1:233" s="4" customFormat="1" x14ac:dyDescent="0.25">
      <c r="A509" s="1"/>
      <c r="B509" s="2"/>
      <c r="C509" s="2"/>
      <c r="D509" s="2"/>
      <c r="E509" s="2"/>
      <c r="F509" s="2"/>
      <c r="G509" s="2"/>
      <c r="H509" s="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</row>
    <row r="510" spans="1:233" s="4" customFormat="1" x14ac:dyDescent="0.25">
      <c r="A510" s="1"/>
      <c r="B510" s="2"/>
      <c r="C510" s="2"/>
      <c r="D510" s="2"/>
      <c r="E510" s="2"/>
      <c r="F510" s="2"/>
      <c r="G510" s="2"/>
      <c r="H510" s="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</row>
    <row r="511" spans="1:233" s="4" customFormat="1" x14ac:dyDescent="0.25">
      <c r="A511" s="1"/>
      <c r="B511" s="2"/>
      <c r="C511" s="2"/>
      <c r="D511" s="2"/>
      <c r="E511" s="2"/>
      <c r="F511" s="2"/>
      <c r="G511" s="2"/>
      <c r="H511" s="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</row>
    <row r="512" spans="1:233" s="4" customFormat="1" x14ac:dyDescent="0.25">
      <c r="A512" s="1"/>
      <c r="B512" s="2"/>
      <c r="C512" s="2"/>
      <c r="D512" s="2"/>
      <c r="E512" s="2"/>
      <c r="F512" s="2"/>
      <c r="G512" s="2"/>
      <c r="H512" s="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</row>
    <row r="513" spans="1:233" s="4" customFormat="1" x14ac:dyDescent="0.25">
      <c r="A513" s="1"/>
      <c r="B513" s="2"/>
      <c r="C513" s="2"/>
      <c r="D513" s="2"/>
      <c r="E513" s="2"/>
      <c r="F513" s="2"/>
      <c r="G513" s="2"/>
      <c r="H513" s="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</row>
    <row r="514" spans="1:233" s="4" customFormat="1" x14ac:dyDescent="0.25">
      <c r="A514" s="1"/>
      <c r="B514" s="2"/>
      <c r="C514" s="2"/>
      <c r="D514" s="2"/>
      <c r="E514" s="2"/>
      <c r="F514" s="2"/>
      <c r="G514" s="2"/>
      <c r="H514" s="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</row>
    <row r="515" spans="1:233" s="4" customFormat="1" x14ac:dyDescent="0.25">
      <c r="A515" s="1"/>
      <c r="B515" s="2"/>
      <c r="C515" s="2"/>
      <c r="D515" s="2"/>
      <c r="E515" s="2"/>
      <c r="F515" s="2"/>
      <c r="G515" s="2"/>
      <c r="H515" s="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</row>
    <row r="516" spans="1:233" s="4" customFormat="1" x14ac:dyDescent="0.25">
      <c r="A516" s="1"/>
      <c r="B516" s="2"/>
      <c r="C516" s="2"/>
      <c r="D516" s="2"/>
      <c r="E516" s="2"/>
      <c r="F516" s="2"/>
      <c r="G516" s="2"/>
      <c r="H516" s="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</row>
    <row r="517" spans="1:233" s="4" customFormat="1" x14ac:dyDescent="0.25">
      <c r="A517" s="1"/>
      <c r="B517" s="2"/>
      <c r="C517" s="2"/>
      <c r="D517" s="2"/>
      <c r="E517" s="2"/>
      <c r="F517" s="2"/>
      <c r="G517" s="2"/>
      <c r="H517" s="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</row>
    <row r="518" spans="1:233" s="4" customFormat="1" x14ac:dyDescent="0.25">
      <c r="A518" s="1"/>
      <c r="B518" s="2"/>
      <c r="C518" s="2"/>
      <c r="D518" s="2"/>
      <c r="E518" s="2"/>
      <c r="F518" s="2"/>
      <c r="G518" s="2"/>
      <c r="H518" s="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</row>
    <row r="519" spans="1:233" s="4" customFormat="1" x14ac:dyDescent="0.25">
      <c r="A519" s="1"/>
      <c r="B519" s="2"/>
      <c r="C519" s="2"/>
      <c r="D519" s="2"/>
      <c r="E519" s="2"/>
      <c r="F519" s="2"/>
      <c r="G519" s="2"/>
      <c r="H519" s="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</row>
    <row r="520" spans="1:233" s="4" customFormat="1" x14ac:dyDescent="0.25">
      <c r="A520" s="1"/>
      <c r="B520" s="2"/>
      <c r="C520" s="2"/>
      <c r="D520" s="2"/>
      <c r="E520" s="2"/>
      <c r="F520" s="2"/>
      <c r="G520" s="2"/>
      <c r="H520" s="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</row>
    <row r="521" spans="1:233" s="4" customFormat="1" x14ac:dyDescent="0.25">
      <c r="A521" s="1"/>
      <c r="B521" s="2"/>
      <c r="C521" s="2"/>
      <c r="D521" s="2"/>
      <c r="E521" s="2"/>
      <c r="F521" s="2"/>
      <c r="G521" s="2"/>
      <c r="H521" s="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</row>
    <row r="522" spans="1:233" s="4" customFormat="1" x14ac:dyDescent="0.25">
      <c r="A522" s="1"/>
      <c r="B522" s="2"/>
      <c r="C522" s="2"/>
      <c r="D522" s="2"/>
      <c r="E522" s="2"/>
      <c r="F522" s="2"/>
      <c r="G522" s="2"/>
      <c r="H522" s="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</row>
    <row r="523" spans="1:233" s="4" customFormat="1" x14ac:dyDescent="0.25">
      <c r="A523" s="1"/>
      <c r="B523" s="2"/>
      <c r="C523" s="2"/>
      <c r="D523" s="2"/>
      <c r="E523" s="2"/>
      <c r="F523" s="2"/>
      <c r="G523" s="2"/>
      <c r="H523" s="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</row>
    <row r="524" spans="1:233" s="4" customFormat="1" x14ac:dyDescent="0.25">
      <c r="A524" s="1"/>
      <c r="B524" s="2"/>
      <c r="C524" s="2"/>
      <c r="D524" s="2"/>
      <c r="E524" s="2"/>
      <c r="F524" s="2"/>
      <c r="G524" s="2"/>
      <c r="H524" s="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</row>
    <row r="525" spans="1:233" s="4" customFormat="1" x14ac:dyDescent="0.25">
      <c r="A525" s="1"/>
      <c r="B525" s="2"/>
      <c r="C525" s="2"/>
      <c r="D525" s="2"/>
      <c r="E525" s="2"/>
      <c r="F525" s="2"/>
      <c r="G525" s="2"/>
      <c r="H525" s="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</row>
    <row r="526" spans="1:233" s="4" customFormat="1" x14ac:dyDescent="0.25">
      <c r="A526" s="1"/>
      <c r="B526" s="2"/>
      <c r="C526" s="2"/>
      <c r="D526" s="2"/>
      <c r="E526" s="2"/>
      <c r="F526" s="2"/>
      <c r="G526" s="2"/>
      <c r="H526" s="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</row>
    <row r="527" spans="1:233" s="4" customFormat="1" x14ac:dyDescent="0.25">
      <c r="A527" s="1"/>
      <c r="B527" s="2"/>
      <c r="C527" s="2"/>
      <c r="D527" s="2"/>
      <c r="E527" s="2"/>
      <c r="F527" s="2"/>
      <c r="G527" s="2"/>
      <c r="H527" s="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</row>
    <row r="528" spans="1:233" s="4" customFormat="1" x14ac:dyDescent="0.25">
      <c r="A528" s="1"/>
      <c r="B528" s="2"/>
      <c r="C528" s="2"/>
      <c r="D528" s="2"/>
      <c r="E528" s="2"/>
      <c r="F528" s="2"/>
      <c r="G528" s="2"/>
      <c r="H528" s="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</row>
    <row r="529" spans="1:233" s="4" customFormat="1" x14ac:dyDescent="0.25">
      <c r="A529" s="1"/>
      <c r="B529" s="2"/>
      <c r="C529" s="2"/>
      <c r="D529" s="2"/>
      <c r="E529" s="2"/>
      <c r="F529" s="2"/>
      <c r="G529" s="2"/>
      <c r="H529" s="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</row>
    <row r="530" spans="1:233" s="4" customFormat="1" x14ac:dyDescent="0.25">
      <c r="A530" s="1"/>
      <c r="B530" s="2"/>
      <c r="C530" s="2"/>
      <c r="D530" s="2"/>
      <c r="E530" s="2"/>
      <c r="F530" s="2"/>
      <c r="G530" s="2"/>
      <c r="H530" s="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</row>
    <row r="531" spans="1:233" s="4" customFormat="1" x14ac:dyDescent="0.25">
      <c r="A531" s="1"/>
      <c r="B531" s="2"/>
      <c r="C531" s="2"/>
      <c r="D531" s="2"/>
      <c r="E531" s="2"/>
      <c r="F531" s="2"/>
      <c r="G531" s="2"/>
      <c r="H531" s="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</row>
    <row r="532" spans="1:233" s="4" customFormat="1" x14ac:dyDescent="0.25">
      <c r="A532" s="1"/>
      <c r="B532" s="2"/>
      <c r="C532" s="2"/>
      <c r="D532" s="2"/>
      <c r="E532" s="2"/>
      <c r="F532" s="2"/>
      <c r="G532" s="2"/>
      <c r="H532" s="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</row>
    <row r="533" spans="1:233" s="4" customFormat="1" x14ac:dyDescent="0.25">
      <c r="A533" s="1"/>
      <c r="B533" s="2"/>
      <c r="C533" s="2"/>
      <c r="D533" s="2"/>
      <c r="E533" s="2"/>
      <c r="F533" s="2"/>
      <c r="G533" s="2"/>
      <c r="H533" s="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</row>
    <row r="534" spans="1:233" s="4" customFormat="1" x14ac:dyDescent="0.25">
      <c r="A534" s="1"/>
      <c r="B534" s="2"/>
      <c r="C534" s="2"/>
      <c r="D534" s="2"/>
      <c r="E534" s="2"/>
      <c r="F534" s="2"/>
      <c r="G534" s="2"/>
      <c r="H534" s="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</row>
    <row r="535" spans="1:233" s="4" customFormat="1" x14ac:dyDescent="0.25">
      <c r="A535" s="1"/>
      <c r="B535" s="2"/>
      <c r="C535" s="2"/>
      <c r="D535" s="2"/>
      <c r="E535" s="2"/>
      <c r="F535" s="2"/>
      <c r="G535" s="2"/>
      <c r="H535" s="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</row>
    <row r="536" spans="1:233" s="4" customFormat="1" x14ac:dyDescent="0.25">
      <c r="A536" s="1"/>
      <c r="B536" s="2"/>
      <c r="C536" s="2"/>
      <c r="D536" s="2"/>
      <c r="E536" s="2"/>
      <c r="F536" s="2"/>
      <c r="G536" s="2"/>
      <c r="H536" s="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</row>
    <row r="537" spans="1:233" s="4" customFormat="1" x14ac:dyDescent="0.25">
      <c r="A537" s="1"/>
      <c r="B537" s="2"/>
      <c r="C537" s="2"/>
      <c r="D537" s="2"/>
      <c r="E537" s="2"/>
      <c r="F537" s="2"/>
      <c r="G537" s="2"/>
      <c r="H537" s="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</row>
    <row r="538" spans="1:233" s="4" customFormat="1" x14ac:dyDescent="0.25">
      <c r="A538" s="1"/>
      <c r="B538" s="2"/>
      <c r="C538" s="2"/>
      <c r="D538" s="2"/>
      <c r="E538" s="2"/>
      <c r="F538" s="2"/>
      <c r="G538" s="2"/>
      <c r="H538" s="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</row>
    <row r="539" spans="1:233" s="4" customFormat="1" x14ac:dyDescent="0.25">
      <c r="A539" s="1"/>
      <c r="B539" s="2"/>
      <c r="C539" s="2"/>
      <c r="D539" s="2"/>
      <c r="E539" s="2"/>
      <c r="F539" s="2"/>
      <c r="G539" s="2"/>
      <c r="H539" s="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</row>
    <row r="540" spans="1:233" s="4" customFormat="1" x14ac:dyDescent="0.25">
      <c r="A540" s="1"/>
      <c r="B540" s="2"/>
      <c r="C540" s="2"/>
      <c r="D540" s="2"/>
      <c r="E540" s="2"/>
      <c r="F540" s="2"/>
      <c r="G540" s="2"/>
      <c r="H540" s="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</row>
    <row r="541" spans="1:233" s="4" customFormat="1" x14ac:dyDescent="0.25">
      <c r="A541" s="1"/>
      <c r="B541" s="2"/>
      <c r="C541" s="2"/>
      <c r="D541" s="2"/>
      <c r="E541" s="2"/>
      <c r="F541" s="2"/>
      <c r="G541" s="2"/>
      <c r="H541" s="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</row>
    <row r="542" spans="1:233" s="4" customFormat="1" x14ac:dyDescent="0.25">
      <c r="A542" s="1"/>
      <c r="B542" s="2"/>
      <c r="C542" s="2"/>
      <c r="D542" s="2"/>
      <c r="E542" s="2"/>
      <c r="F542" s="2"/>
      <c r="G542" s="2"/>
      <c r="H542" s="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</row>
    <row r="543" spans="1:233" s="4" customFormat="1" x14ac:dyDescent="0.25">
      <c r="A543" s="1"/>
      <c r="B543" s="2"/>
      <c r="C543" s="2"/>
      <c r="D543" s="2"/>
      <c r="E543" s="2"/>
      <c r="F543" s="2"/>
      <c r="G543" s="2"/>
      <c r="H543" s="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</row>
    <row r="544" spans="1:233" s="4" customFormat="1" x14ac:dyDescent="0.25">
      <c r="A544" s="1"/>
      <c r="B544" s="2"/>
      <c r="C544" s="2"/>
      <c r="D544" s="2"/>
      <c r="E544" s="2"/>
      <c r="F544" s="2"/>
      <c r="G544" s="2"/>
      <c r="H544" s="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</row>
    <row r="545" spans="1:233" s="4" customFormat="1" x14ac:dyDescent="0.25">
      <c r="A545" s="1"/>
      <c r="B545" s="2"/>
      <c r="C545" s="2"/>
      <c r="D545" s="2"/>
      <c r="E545" s="2"/>
      <c r="F545" s="2"/>
      <c r="G545" s="2"/>
      <c r="H545" s="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</row>
    <row r="546" spans="1:233" s="4" customFormat="1" x14ac:dyDescent="0.25">
      <c r="A546" s="1"/>
      <c r="B546" s="2"/>
      <c r="C546" s="2"/>
      <c r="D546" s="2"/>
      <c r="E546" s="2"/>
      <c r="F546" s="2"/>
      <c r="G546" s="2"/>
      <c r="H546" s="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</row>
    <row r="547" spans="1:233" s="4" customFormat="1" x14ac:dyDescent="0.25">
      <c r="A547" s="1"/>
      <c r="B547" s="2"/>
      <c r="C547" s="2"/>
      <c r="D547" s="2"/>
      <c r="E547" s="2"/>
      <c r="F547" s="2"/>
      <c r="G547" s="2"/>
      <c r="H547" s="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</row>
    <row r="548" spans="1:233" s="4" customFormat="1" x14ac:dyDescent="0.25">
      <c r="A548" s="1"/>
      <c r="B548" s="2"/>
      <c r="C548" s="2"/>
      <c r="D548" s="2"/>
      <c r="E548" s="2"/>
      <c r="F548" s="2"/>
      <c r="G548" s="2"/>
      <c r="H548" s="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</row>
    <row r="549" spans="1:233" s="4" customFormat="1" x14ac:dyDescent="0.25">
      <c r="A549" s="1"/>
      <c r="B549" s="2"/>
      <c r="C549" s="2"/>
      <c r="D549" s="2"/>
      <c r="E549" s="2"/>
      <c r="F549" s="2"/>
      <c r="G549" s="2"/>
      <c r="H549" s="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</row>
    <row r="550" spans="1:233" s="4" customFormat="1" x14ac:dyDescent="0.25">
      <c r="A550" s="1"/>
      <c r="B550" s="2"/>
      <c r="C550" s="2"/>
      <c r="D550" s="2"/>
      <c r="E550" s="2"/>
      <c r="F550" s="2"/>
      <c r="G550" s="2"/>
      <c r="H550" s="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</row>
    <row r="551" spans="1:233" s="4" customFormat="1" x14ac:dyDescent="0.25">
      <c r="A551" s="1"/>
      <c r="B551" s="2"/>
      <c r="C551" s="2"/>
      <c r="D551" s="2"/>
      <c r="E551" s="2"/>
      <c r="F551" s="2"/>
      <c r="G551" s="2"/>
      <c r="H551" s="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</row>
    <row r="552" spans="1:233" s="4" customFormat="1" x14ac:dyDescent="0.25">
      <c r="A552" s="1"/>
      <c r="B552" s="2"/>
      <c r="C552" s="2"/>
      <c r="D552" s="2"/>
      <c r="E552" s="2"/>
      <c r="F552" s="2"/>
      <c r="G552" s="2"/>
      <c r="H552" s="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</row>
    <row r="553" spans="1:233" s="4" customFormat="1" x14ac:dyDescent="0.25">
      <c r="A553" s="1"/>
      <c r="B553" s="2"/>
      <c r="C553" s="2"/>
      <c r="D553" s="2"/>
      <c r="E553" s="2"/>
      <c r="F553" s="2"/>
      <c r="G553" s="2"/>
      <c r="H553" s="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</row>
    <row r="554" spans="1:233" s="4" customFormat="1" x14ac:dyDescent="0.25">
      <c r="A554" s="1"/>
      <c r="B554" s="2"/>
      <c r="C554" s="2"/>
      <c r="D554" s="2"/>
      <c r="E554" s="2"/>
      <c r="F554" s="2"/>
      <c r="G554" s="2"/>
      <c r="H554" s="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</row>
    <row r="555" spans="1:233" s="4" customFormat="1" x14ac:dyDescent="0.25">
      <c r="A555" s="1"/>
      <c r="B555" s="2"/>
      <c r="C555" s="2"/>
      <c r="D555" s="2"/>
      <c r="E555" s="2"/>
      <c r="F555" s="2"/>
      <c r="G555" s="2"/>
      <c r="H555" s="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</row>
    <row r="556" spans="1:233" s="4" customFormat="1" x14ac:dyDescent="0.25">
      <c r="A556" s="1"/>
      <c r="B556" s="2"/>
      <c r="C556" s="2"/>
      <c r="D556" s="2"/>
      <c r="E556" s="2"/>
      <c r="F556" s="2"/>
      <c r="G556" s="2"/>
      <c r="H556" s="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</row>
    <row r="557" spans="1:233" s="4" customFormat="1" x14ac:dyDescent="0.25">
      <c r="A557" s="1"/>
      <c r="B557" s="2"/>
      <c r="C557" s="2"/>
      <c r="D557" s="2"/>
      <c r="E557" s="2"/>
      <c r="F557" s="2"/>
      <c r="G557" s="2"/>
      <c r="H557" s="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</row>
    <row r="558" spans="1:233" s="4" customFormat="1" x14ac:dyDescent="0.25">
      <c r="A558" s="1"/>
      <c r="B558" s="2"/>
      <c r="C558" s="2"/>
      <c r="D558" s="2"/>
      <c r="E558" s="2"/>
      <c r="F558" s="2"/>
      <c r="G558" s="2"/>
      <c r="H558" s="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</row>
    <row r="559" spans="1:233" s="4" customFormat="1" x14ac:dyDescent="0.25">
      <c r="A559" s="1"/>
      <c r="B559" s="2"/>
      <c r="C559" s="2"/>
      <c r="D559" s="2"/>
      <c r="E559" s="2"/>
      <c r="F559" s="2"/>
      <c r="G559" s="2"/>
      <c r="H559" s="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</row>
    <row r="560" spans="1:233" s="4" customFormat="1" x14ac:dyDescent="0.25">
      <c r="A560" s="1"/>
      <c r="B560" s="2"/>
      <c r="C560" s="2"/>
      <c r="D560" s="2"/>
      <c r="E560" s="2"/>
      <c r="F560" s="2"/>
      <c r="G560" s="2"/>
      <c r="H560" s="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</row>
    <row r="561" spans="1:233" s="4" customFormat="1" x14ac:dyDescent="0.25">
      <c r="A561" s="1"/>
      <c r="B561" s="2"/>
      <c r="C561" s="2"/>
      <c r="D561" s="2"/>
      <c r="E561" s="2"/>
      <c r="F561" s="2"/>
      <c r="G561" s="2"/>
      <c r="H561" s="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</row>
    <row r="562" spans="1:233" s="4" customFormat="1" x14ac:dyDescent="0.25">
      <c r="A562" s="1"/>
      <c r="B562" s="2"/>
      <c r="C562" s="2"/>
      <c r="D562" s="2"/>
      <c r="E562" s="2"/>
      <c r="F562" s="2"/>
      <c r="G562" s="2"/>
      <c r="H562" s="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</row>
    <row r="563" spans="1:233" s="4" customFormat="1" x14ac:dyDescent="0.25">
      <c r="A563" s="1"/>
      <c r="B563" s="2"/>
      <c r="C563" s="2"/>
      <c r="D563" s="2"/>
      <c r="E563" s="2"/>
      <c r="F563" s="2"/>
      <c r="G563" s="2"/>
      <c r="H563" s="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</row>
    <row r="564" spans="1:233" s="4" customFormat="1" x14ac:dyDescent="0.25">
      <c r="A564" s="1"/>
      <c r="B564" s="2"/>
      <c r="C564" s="2"/>
      <c r="D564" s="2"/>
      <c r="E564" s="2"/>
      <c r="F564" s="2"/>
      <c r="G564" s="2"/>
      <c r="H564" s="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</row>
    <row r="565" spans="1:233" s="4" customFormat="1" x14ac:dyDescent="0.25">
      <c r="A565" s="1"/>
      <c r="B565" s="2"/>
      <c r="C565" s="2"/>
      <c r="D565" s="2"/>
      <c r="E565" s="2"/>
      <c r="F565" s="2"/>
      <c r="G565" s="2"/>
      <c r="H565" s="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</row>
    <row r="566" spans="1:233" s="4" customFormat="1" x14ac:dyDescent="0.25">
      <c r="A566" s="1"/>
      <c r="B566" s="2"/>
      <c r="C566" s="2"/>
      <c r="D566" s="2"/>
      <c r="E566" s="2"/>
      <c r="F566" s="2"/>
      <c r="G566" s="2"/>
      <c r="H566" s="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</row>
    <row r="567" spans="1:233" s="4" customFormat="1" x14ac:dyDescent="0.25">
      <c r="A567" s="1"/>
      <c r="B567" s="2"/>
      <c r="C567" s="2"/>
      <c r="D567" s="2"/>
      <c r="E567" s="2"/>
      <c r="F567" s="2"/>
      <c r="G567" s="2"/>
      <c r="H567" s="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</row>
    <row r="568" spans="1:233" s="4" customFormat="1" x14ac:dyDescent="0.25">
      <c r="A568" s="1"/>
      <c r="B568" s="2"/>
      <c r="C568" s="2"/>
      <c r="D568" s="2"/>
      <c r="E568" s="2"/>
      <c r="F568" s="2"/>
      <c r="G568" s="2"/>
      <c r="H568" s="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</row>
    <row r="569" spans="1:233" s="4" customFormat="1" x14ac:dyDescent="0.25">
      <c r="A569" s="1"/>
      <c r="B569" s="2"/>
      <c r="C569" s="2"/>
      <c r="D569" s="2"/>
      <c r="E569" s="2"/>
      <c r="F569" s="2"/>
      <c r="G569" s="2"/>
      <c r="H569" s="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</row>
    <row r="570" spans="1:233" s="4" customFormat="1" x14ac:dyDescent="0.25">
      <c r="A570" s="1"/>
      <c r="B570" s="2"/>
      <c r="C570" s="2"/>
      <c r="D570" s="2"/>
      <c r="E570" s="2"/>
      <c r="F570" s="2"/>
      <c r="G570" s="2"/>
      <c r="H570" s="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</row>
    <row r="571" spans="1:233" s="4" customFormat="1" x14ac:dyDescent="0.25">
      <c r="A571" s="1"/>
      <c r="B571" s="2"/>
      <c r="C571" s="2"/>
      <c r="D571" s="2"/>
      <c r="E571" s="2"/>
      <c r="F571" s="2"/>
      <c r="G571" s="2"/>
      <c r="H571" s="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</row>
    <row r="572" spans="1:233" s="4" customFormat="1" x14ac:dyDescent="0.25">
      <c r="A572" s="1"/>
      <c r="B572" s="2"/>
      <c r="C572" s="2"/>
      <c r="D572" s="2"/>
      <c r="E572" s="2"/>
      <c r="F572" s="2"/>
      <c r="G572" s="2"/>
      <c r="H572" s="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</row>
    <row r="573" spans="1:233" s="4" customFormat="1" x14ac:dyDescent="0.25">
      <c r="A573" s="1"/>
      <c r="B573" s="2"/>
      <c r="C573" s="2"/>
      <c r="D573" s="2"/>
      <c r="E573" s="2"/>
      <c r="F573" s="2"/>
      <c r="G573" s="2"/>
      <c r="H573" s="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</row>
    <row r="574" spans="1:233" s="4" customFormat="1" x14ac:dyDescent="0.25">
      <c r="A574" s="1"/>
      <c r="B574" s="2"/>
      <c r="C574" s="2"/>
      <c r="D574" s="2"/>
      <c r="E574" s="2"/>
      <c r="F574" s="2"/>
      <c r="G574" s="2"/>
      <c r="H574" s="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</row>
    <row r="575" spans="1:233" s="4" customFormat="1" x14ac:dyDescent="0.25">
      <c r="A575" s="1"/>
      <c r="B575" s="2"/>
      <c r="C575" s="2"/>
      <c r="D575" s="2"/>
      <c r="E575" s="2"/>
      <c r="F575" s="2"/>
      <c r="G575" s="2"/>
      <c r="H575" s="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</row>
    <row r="576" spans="1:233" s="4" customFormat="1" x14ac:dyDescent="0.25">
      <c r="A576" s="1"/>
      <c r="B576" s="2"/>
      <c r="C576" s="2"/>
      <c r="D576" s="2"/>
      <c r="E576" s="2"/>
      <c r="F576" s="2"/>
      <c r="G576" s="2"/>
      <c r="H576" s="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</row>
    <row r="577" spans="1:233" s="4" customFormat="1" x14ac:dyDescent="0.25">
      <c r="A577" s="1"/>
      <c r="B577" s="2"/>
      <c r="C577" s="2"/>
      <c r="D577" s="2"/>
      <c r="E577" s="2"/>
      <c r="F577" s="2"/>
      <c r="G577" s="2"/>
      <c r="H577" s="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</row>
    <row r="578" spans="1:233" s="4" customFormat="1" x14ac:dyDescent="0.25">
      <c r="A578" s="1"/>
      <c r="B578" s="2"/>
      <c r="C578" s="2"/>
      <c r="D578" s="2"/>
      <c r="E578" s="2"/>
      <c r="F578" s="2"/>
      <c r="G578" s="2"/>
      <c r="H578" s="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</row>
    <row r="579" spans="1:233" s="4" customFormat="1" x14ac:dyDescent="0.25">
      <c r="A579" s="1"/>
      <c r="B579" s="2"/>
      <c r="C579" s="2"/>
      <c r="D579" s="2"/>
      <c r="E579" s="2"/>
      <c r="F579" s="2"/>
      <c r="G579" s="2"/>
      <c r="H579" s="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</row>
    <row r="580" spans="1:233" s="4" customFormat="1" x14ac:dyDescent="0.25">
      <c r="A580" s="1"/>
      <c r="B580" s="2"/>
      <c r="C580" s="2"/>
      <c r="D580" s="2"/>
      <c r="E580" s="2"/>
      <c r="F580" s="2"/>
      <c r="G580" s="2"/>
      <c r="H580" s="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</row>
    <row r="581" spans="1:233" s="4" customFormat="1" x14ac:dyDescent="0.25">
      <c r="A581" s="1"/>
      <c r="B581" s="2"/>
      <c r="C581" s="2"/>
      <c r="D581" s="2"/>
      <c r="E581" s="2"/>
      <c r="F581" s="2"/>
      <c r="G581" s="2"/>
      <c r="H581" s="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</row>
    <row r="582" spans="1:233" s="4" customFormat="1" x14ac:dyDescent="0.25">
      <c r="A582" s="1"/>
      <c r="B582" s="2"/>
      <c r="C582" s="2"/>
      <c r="D582" s="2"/>
      <c r="E582" s="2"/>
      <c r="F582" s="2"/>
      <c r="G582" s="2"/>
      <c r="H582" s="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</row>
    <row r="583" spans="1:233" s="4" customFormat="1" x14ac:dyDescent="0.25">
      <c r="A583" s="1"/>
      <c r="B583" s="2"/>
      <c r="C583" s="2"/>
      <c r="D583" s="2"/>
      <c r="E583" s="2"/>
      <c r="F583" s="2"/>
      <c r="G583" s="2"/>
      <c r="H583" s="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</row>
    <row r="584" spans="1:233" s="4" customFormat="1" x14ac:dyDescent="0.25">
      <c r="A584" s="1"/>
      <c r="B584" s="2"/>
      <c r="C584" s="2"/>
      <c r="D584" s="2"/>
      <c r="E584" s="2"/>
      <c r="F584" s="2"/>
      <c r="G584" s="2"/>
      <c r="H584" s="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</row>
    <row r="585" spans="1:233" s="4" customFormat="1" x14ac:dyDescent="0.25">
      <c r="A585" s="1"/>
      <c r="B585" s="2"/>
      <c r="C585" s="2"/>
      <c r="D585" s="2"/>
      <c r="E585" s="2"/>
      <c r="F585" s="2"/>
      <c r="G585" s="2"/>
      <c r="H585" s="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</row>
    <row r="586" spans="1:233" s="4" customFormat="1" x14ac:dyDescent="0.25">
      <c r="A586" s="1"/>
      <c r="B586" s="2"/>
      <c r="C586" s="2"/>
      <c r="D586" s="2"/>
      <c r="E586" s="2"/>
      <c r="F586" s="2"/>
      <c r="G586" s="2"/>
      <c r="H586" s="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</row>
    <row r="587" spans="1:233" s="4" customFormat="1" x14ac:dyDescent="0.25">
      <c r="A587" s="1"/>
      <c r="B587" s="2"/>
      <c r="C587" s="2"/>
      <c r="D587" s="2"/>
      <c r="E587" s="2"/>
      <c r="F587" s="2"/>
      <c r="G587" s="2"/>
      <c r="H587" s="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</row>
    <row r="588" spans="1:233" s="4" customFormat="1" x14ac:dyDescent="0.25">
      <c r="A588" s="1"/>
      <c r="B588" s="2"/>
      <c r="C588" s="2"/>
      <c r="D588" s="2"/>
      <c r="E588" s="2"/>
      <c r="F588" s="2"/>
      <c r="G588" s="2"/>
      <c r="H588" s="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</row>
    <row r="589" spans="1:233" s="4" customFormat="1" x14ac:dyDescent="0.25">
      <c r="A589" s="1"/>
      <c r="B589" s="2"/>
      <c r="C589" s="2"/>
      <c r="D589" s="2"/>
      <c r="E589" s="2"/>
      <c r="F589" s="2"/>
      <c r="G589" s="2"/>
      <c r="H589" s="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</row>
    <row r="590" spans="1:233" s="4" customFormat="1" x14ac:dyDescent="0.25">
      <c r="A590" s="1"/>
      <c r="B590" s="2"/>
      <c r="C590" s="2"/>
      <c r="D590" s="2"/>
      <c r="E590" s="2"/>
      <c r="F590" s="2"/>
      <c r="G590" s="2"/>
      <c r="H590" s="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</row>
    <row r="591" spans="1:233" s="4" customFormat="1" x14ac:dyDescent="0.25">
      <c r="A591" s="1"/>
      <c r="B591" s="2"/>
      <c r="C591" s="2"/>
      <c r="D591" s="2"/>
      <c r="E591" s="2"/>
      <c r="F591" s="2"/>
      <c r="G591" s="2"/>
      <c r="H591" s="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</row>
    <row r="592" spans="1:233" s="4" customFormat="1" x14ac:dyDescent="0.25">
      <c r="A592" s="1"/>
      <c r="B592" s="2"/>
      <c r="C592" s="2"/>
      <c r="D592" s="2"/>
      <c r="E592" s="2"/>
      <c r="F592" s="2"/>
      <c r="G592" s="2"/>
      <c r="H592" s="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</row>
    <row r="593" spans="1:233" s="4" customFormat="1" x14ac:dyDescent="0.25">
      <c r="A593" s="1"/>
      <c r="B593" s="2"/>
      <c r="C593" s="2"/>
      <c r="D593" s="2"/>
      <c r="E593" s="2"/>
      <c r="F593" s="2"/>
      <c r="G593" s="2"/>
      <c r="H593" s="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</row>
    <row r="594" spans="1:233" s="4" customFormat="1" x14ac:dyDescent="0.25">
      <c r="A594" s="1"/>
      <c r="B594" s="2"/>
      <c r="C594" s="2"/>
      <c r="D594" s="2"/>
      <c r="E594" s="2"/>
      <c r="F594" s="2"/>
      <c r="G594" s="2"/>
      <c r="H594" s="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</row>
    <row r="595" spans="1:233" s="4" customFormat="1" x14ac:dyDescent="0.25">
      <c r="A595" s="1"/>
      <c r="B595" s="2"/>
      <c r="C595" s="2"/>
      <c r="D595" s="2"/>
      <c r="E595" s="2"/>
      <c r="F595" s="2"/>
      <c r="G595" s="2"/>
      <c r="H595" s="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</row>
    <row r="596" spans="1:233" s="4" customFormat="1" x14ac:dyDescent="0.25">
      <c r="A596" s="1"/>
      <c r="B596" s="2"/>
      <c r="C596" s="2"/>
      <c r="D596" s="2"/>
      <c r="E596" s="2"/>
      <c r="F596" s="2"/>
      <c r="G596" s="2"/>
      <c r="H596" s="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</row>
    <row r="597" spans="1:233" s="4" customFormat="1" x14ac:dyDescent="0.25">
      <c r="A597" s="1"/>
      <c r="B597" s="2"/>
      <c r="C597" s="2"/>
      <c r="D597" s="2"/>
      <c r="E597" s="2"/>
      <c r="F597" s="2"/>
      <c r="G597" s="2"/>
      <c r="H597" s="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</row>
    <row r="598" spans="1:233" s="4" customFormat="1" x14ac:dyDescent="0.25">
      <c r="A598" s="1"/>
      <c r="B598" s="2"/>
      <c r="C598" s="2"/>
      <c r="D598" s="2"/>
      <c r="E598" s="2"/>
      <c r="F598" s="2"/>
      <c r="G598" s="2"/>
      <c r="H598" s="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</row>
    <row r="599" spans="1:233" s="4" customFormat="1" x14ac:dyDescent="0.25">
      <c r="A599" s="1"/>
      <c r="B599" s="2"/>
      <c r="C599" s="2"/>
      <c r="D599" s="2"/>
      <c r="E599" s="2"/>
      <c r="F599" s="2"/>
      <c r="G599" s="2"/>
      <c r="H599" s="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</row>
    <row r="600" spans="1:233" s="4" customFormat="1" x14ac:dyDescent="0.25">
      <c r="A600" s="1"/>
      <c r="B600" s="2"/>
      <c r="C600" s="2"/>
      <c r="D600" s="2"/>
      <c r="E600" s="2"/>
      <c r="F600" s="2"/>
      <c r="G600" s="2"/>
      <c r="H600" s="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</row>
    <row r="601" spans="1:233" s="4" customFormat="1" x14ac:dyDescent="0.25">
      <c r="A601" s="1"/>
      <c r="B601" s="2"/>
      <c r="C601" s="2"/>
      <c r="D601" s="2"/>
      <c r="E601" s="2"/>
      <c r="F601" s="2"/>
      <c r="G601" s="2"/>
      <c r="H601" s="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</row>
    <row r="602" spans="1:233" s="4" customFormat="1" x14ac:dyDescent="0.25">
      <c r="A602" s="1"/>
      <c r="B602" s="2"/>
      <c r="C602" s="2"/>
      <c r="D602" s="2"/>
      <c r="E602" s="2"/>
      <c r="F602" s="2"/>
      <c r="G602" s="2"/>
      <c r="H602" s="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</row>
    <row r="603" spans="1:233" s="4" customFormat="1" x14ac:dyDescent="0.25">
      <c r="A603" s="1"/>
      <c r="B603" s="2"/>
      <c r="C603" s="2"/>
      <c r="D603" s="2"/>
      <c r="E603" s="2"/>
      <c r="F603" s="2"/>
      <c r="G603" s="2"/>
      <c r="H603" s="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</row>
    <row r="604" spans="1:233" s="4" customFormat="1" x14ac:dyDescent="0.25">
      <c r="A604" s="1"/>
      <c r="B604" s="2"/>
      <c r="C604" s="2"/>
      <c r="D604" s="2"/>
      <c r="E604" s="2"/>
      <c r="F604" s="2"/>
      <c r="G604" s="2"/>
      <c r="H604" s="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</row>
    <row r="605" spans="1:233" s="4" customFormat="1" x14ac:dyDescent="0.25">
      <c r="A605" s="1"/>
      <c r="B605" s="2"/>
      <c r="C605" s="2"/>
      <c r="D605" s="2"/>
      <c r="E605" s="2"/>
      <c r="F605" s="2"/>
      <c r="G605" s="2"/>
      <c r="H605" s="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</row>
    <row r="606" spans="1:233" s="4" customFormat="1" x14ac:dyDescent="0.25">
      <c r="A606" s="1"/>
      <c r="B606" s="2"/>
      <c r="C606" s="2"/>
      <c r="D606" s="2"/>
      <c r="E606" s="2"/>
      <c r="F606" s="2"/>
      <c r="G606" s="2"/>
      <c r="H606" s="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</row>
    <row r="607" spans="1:233" s="4" customFormat="1" x14ac:dyDescent="0.25">
      <c r="A607" s="1"/>
      <c r="B607" s="2"/>
      <c r="C607" s="2"/>
      <c r="D607" s="2"/>
      <c r="E607" s="2"/>
      <c r="F607" s="2"/>
      <c r="G607" s="2"/>
      <c r="H607" s="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</row>
    <row r="608" spans="1:233" s="4" customFormat="1" x14ac:dyDescent="0.25">
      <c r="A608" s="1"/>
      <c r="B608" s="2"/>
      <c r="C608" s="2"/>
      <c r="D608" s="2"/>
      <c r="E608" s="2"/>
      <c r="F608" s="2"/>
      <c r="G608" s="2"/>
      <c r="H608" s="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</row>
    <row r="609" spans="1:233" s="4" customFormat="1" x14ac:dyDescent="0.25">
      <c r="A609" s="1"/>
      <c r="B609" s="2"/>
      <c r="C609" s="2"/>
      <c r="D609" s="2"/>
      <c r="E609" s="2"/>
      <c r="F609" s="2"/>
      <c r="G609" s="2"/>
      <c r="H609" s="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</row>
    <row r="610" spans="1:233" s="4" customFormat="1" x14ac:dyDescent="0.25">
      <c r="A610" s="1"/>
      <c r="B610" s="2"/>
      <c r="C610" s="2"/>
      <c r="D610" s="2"/>
      <c r="E610" s="2"/>
      <c r="F610" s="2"/>
      <c r="G610" s="2"/>
      <c r="H610" s="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</row>
    <row r="611" spans="1:233" s="4" customFormat="1" x14ac:dyDescent="0.25">
      <c r="A611" s="1"/>
      <c r="B611" s="2"/>
      <c r="C611" s="2"/>
      <c r="D611" s="2"/>
      <c r="E611" s="2"/>
      <c r="F611" s="2"/>
      <c r="G611" s="2"/>
      <c r="H611" s="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</row>
    <row r="612" spans="1:233" s="4" customFormat="1" x14ac:dyDescent="0.25">
      <c r="A612" s="1"/>
      <c r="B612" s="2"/>
      <c r="C612" s="2"/>
      <c r="D612" s="2"/>
      <c r="E612" s="2"/>
      <c r="F612" s="2"/>
      <c r="G612" s="2"/>
      <c r="H612" s="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</row>
    <row r="613" spans="1:233" s="4" customFormat="1" x14ac:dyDescent="0.25">
      <c r="A613" s="1"/>
      <c r="B613" s="2"/>
      <c r="C613" s="2"/>
      <c r="D613" s="2"/>
      <c r="E613" s="2"/>
      <c r="F613" s="2"/>
      <c r="G613" s="2"/>
      <c r="H613" s="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</row>
    <row r="614" spans="1:233" s="4" customFormat="1" x14ac:dyDescent="0.25">
      <c r="A614" s="1"/>
      <c r="B614" s="2"/>
      <c r="C614" s="2"/>
      <c r="D614" s="2"/>
      <c r="E614" s="2"/>
      <c r="F614" s="2"/>
      <c r="G614" s="2"/>
      <c r="H614" s="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</row>
    <row r="615" spans="1:233" s="4" customFormat="1" x14ac:dyDescent="0.25">
      <c r="A615" s="1"/>
      <c r="B615" s="2"/>
      <c r="C615" s="2"/>
      <c r="D615" s="2"/>
      <c r="E615" s="2"/>
      <c r="F615" s="2"/>
      <c r="G615" s="2"/>
      <c r="H615" s="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</row>
    <row r="616" spans="1:233" s="4" customFormat="1" x14ac:dyDescent="0.25">
      <c r="A616" s="1"/>
      <c r="B616" s="2"/>
      <c r="C616" s="2"/>
      <c r="D616" s="2"/>
      <c r="E616" s="2"/>
      <c r="F616" s="2"/>
      <c r="G616" s="2"/>
      <c r="H616" s="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</row>
    <row r="617" spans="1:233" s="4" customFormat="1" x14ac:dyDescent="0.25">
      <c r="A617" s="1"/>
      <c r="B617" s="2"/>
      <c r="C617" s="2"/>
      <c r="D617" s="2"/>
      <c r="E617" s="2"/>
      <c r="F617" s="2"/>
      <c r="G617" s="2"/>
      <c r="H617" s="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</row>
    <row r="618" spans="1:233" s="4" customFormat="1" x14ac:dyDescent="0.25">
      <c r="A618" s="1"/>
      <c r="B618" s="2"/>
      <c r="C618" s="2"/>
      <c r="D618" s="2"/>
      <c r="E618" s="2"/>
      <c r="F618" s="2"/>
      <c r="G618" s="2"/>
      <c r="H618" s="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</row>
    <row r="619" spans="1:233" s="4" customFormat="1" x14ac:dyDescent="0.25">
      <c r="A619" s="1"/>
      <c r="B619" s="2"/>
      <c r="C619" s="2"/>
      <c r="D619" s="2"/>
      <c r="E619" s="2"/>
      <c r="F619" s="2"/>
      <c r="G619" s="2"/>
      <c r="H619" s="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</row>
    <row r="620" spans="1:233" s="4" customFormat="1" x14ac:dyDescent="0.25">
      <c r="A620" s="1"/>
      <c r="B620" s="2"/>
      <c r="C620" s="2"/>
      <c r="D620" s="2"/>
      <c r="E620" s="2"/>
      <c r="F620" s="2"/>
      <c r="G620" s="2"/>
      <c r="H620" s="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</row>
    <row r="621" spans="1:233" s="4" customFormat="1" x14ac:dyDescent="0.25">
      <c r="A621" s="1"/>
      <c r="B621" s="2"/>
      <c r="C621" s="2"/>
      <c r="D621" s="2"/>
      <c r="E621" s="2"/>
      <c r="F621" s="2"/>
      <c r="G621" s="2"/>
      <c r="H621" s="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</row>
    <row r="622" spans="1:233" s="4" customFormat="1" x14ac:dyDescent="0.25">
      <c r="A622" s="1"/>
      <c r="B622" s="2"/>
      <c r="C622" s="2"/>
      <c r="D622" s="2"/>
      <c r="E622" s="2"/>
      <c r="F622" s="2"/>
      <c r="G622" s="2"/>
      <c r="H622" s="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</row>
    <row r="623" spans="1:233" s="4" customFormat="1" x14ac:dyDescent="0.25">
      <c r="A623" s="1"/>
      <c r="B623" s="2"/>
      <c r="C623" s="2"/>
      <c r="D623" s="2"/>
      <c r="E623" s="2"/>
      <c r="F623" s="2"/>
      <c r="G623" s="2"/>
      <c r="H623" s="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</row>
    <row r="624" spans="1:233" s="4" customFormat="1" x14ac:dyDescent="0.25">
      <c r="A624" s="1"/>
      <c r="B624" s="2"/>
      <c r="C624" s="2"/>
      <c r="D624" s="2"/>
      <c r="E624" s="2"/>
      <c r="F624" s="2"/>
      <c r="G624" s="2"/>
      <c r="H624" s="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</row>
    <row r="625" spans="1:233" s="4" customFormat="1" x14ac:dyDescent="0.25">
      <c r="A625" s="1"/>
      <c r="B625" s="2"/>
      <c r="C625" s="2"/>
      <c r="D625" s="2"/>
      <c r="E625" s="2"/>
      <c r="F625" s="2"/>
      <c r="G625" s="2"/>
      <c r="H625" s="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</row>
    <row r="626" spans="1:233" s="4" customFormat="1" x14ac:dyDescent="0.25">
      <c r="A626" s="1"/>
      <c r="B626" s="2"/>
      <c r="C626" s="2"/>
      <c r="D626" s="2"/>
      <c r="E626" s="2"/>
      <c r="F626" s="2"/>
      <c r="G626" s="2"/>
      <c r="H626" s="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</row>
    <row r="627" spans="1:233" s="4" customFormat="1" x14ac:dyDescent="0.25">
      <c r="A627" s="1"/>
      <c r="B627" s="2"/>
      <c r="C627" s="2"/>
      <c r="D627" s="2"/>
      <c r="E627" s="2"/>
      <c r="F627" s="2"/>
      <c r="G627" s="2"/>
      <c r="H627" s="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</row>
    <row r="628" spans="1:233" s="4" customFormat="1" x14ac:dyDescent="0.25">
      <c r="A628" s="1"/>
      <c r="B628" s="2"/>
      <c r="C628" s="2"/>
      <c r="D628" s="2"/>
      <c r="E628" s="2"/>
      <c r="F628" s="2"/>
      <c r="G628" s="2"/>
      <c r="H628" s="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</row>
    <row r="629" spans="1:233" s="4" customFormat="1" x14ac:dyDescent="0.25">
      <c r="A629" s="1"/>
      <c r="B629" s="2"/>
      <c r="C629" s="2"/>
      <c r="D629" s="2"/>
      <c r="E629" s="2"/>
      <c r="F629" s="2"/>
      <c r="G629" s="2"/>
      <c r="H629" s="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</row>
    <row r="630" spans="1:233" s="4" customFormat="1" x14ac:dyDescent="0.25">
      <c r="A630" s="1"/>
      <c r="B630" s="2"/>
      <c r="C630" s="2"/>
      <c r="D630" s="2"/>
      <c r="E630" s="2"/>
      <c r="F630" s="2"/>
      <c r="G630" s="2"/>
      <c r="H630" s="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</row>
    <row r="631" spans="1:233" s="4" customFormat="1" x14ac:dyDescent="0.25">
      <c r="A631" s="1"/>
      <c r="B631" s="2"/>
      <c r="C631" s="2"/>
      <c r="D631" s="2"/>
      <c r="E631" s="2"/>
      <c r="F631" s="2"/>
      <c r="G631" s="2"/>
      <c r="H631" s="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</row>
    <row r="632" spans="1:233" s="4" customFormat="1" x14ac:dyDescent="0.25">
      <c r="A632" s="1"/>
      <c r="B632" s="2"/>
      <c r="C632" s="2"/>
      <c r="D632" s="2"/>
      <c r="E632" s="2"/>
      <c r="F632" s="2"/>
      <c r="G632" s="2"/>
      <c r="H632" s="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</row>
    <row r="633" spans="1:233" s="4" customFormat="1" x14ac:dyDescent="0.25">
      <c r="A633" s="1"/>
      <c r="B633" s="2"/>
      <c r="C633" s="2"/>
      <c r="D633" s="2"/>
      <c r="E633" s="2"/>
      <c r="F633" s="2"/>
      <c r="G633" s="2"/>
      <c r="H633" s="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</row>
    <row r="634" spans="1:233" s="4" customFormat="1" x14ac:dyDescent="0.25">
      <c r="A634" s="1"/>
      <c r="B634" s="2"/>
      <c r="C634" s="2"/>
      <c r="D634" s="2"/>
      <c r="E634" s="2"/>
      <c r="F634" s="2"/>
      <c r="G634" s="2"/>
      <c r="H634" s="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</row>
    <row r="635" spans="1:233" s="4" customFormat="1" x14ac:dyDescent="0.25">
      <c r="A635" s="1"/>
      <c r="B635" s="2"/>
      <c r="C635" s="2"/>
      <c r="D635" s="2"/>
      <c r="E635" s="2"/>
      <c r="F635" s="2"/>
      <c r="G635" s="2"/>
      <c r="H635" s="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</row>
    <row r="636" spans="1:233" s="4" customFormat="1" x14ac:dyDescent="0.25">
      <c r="A636" s="1"/>
      <c r="B636" s="2"/>
      <c r="C636" s="2"/>
      <c r="D636" s="2"/>
      <c r="E636" s="2"/>
      <c r="F636" s="2"/>
      <c r="G636" s="2"/>
      <c r="H636" s="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</row>
    <row r="637" spans="1:233" s="4" customFormat="1" x14ac:dyDescent="0.25">
      <c r="A637" s="1"/>
      <c r="B637" s="2"/>
      <c r="C637" s="2"/>
      <c r="D637" s="2"/>
      <c r="E637" s="2"/>
      <c r="F637" s="2"/>
      <c r="G637" s="2"/>
      <c r="H637" s="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</row>
    <row r="638" spans="1:233" s="4" customFormat="1" x14ac:dyDescent="0.25">
      <c r="A638" s="1"/>
      <c r="B638" s="2"/>
      <c r="C638" s="2"/>
      <c r="D638" s="2"/>
      <c r="E638" s="2"/>
      <c r="F638" s="2"/>
      <c r="G638" s="2"/>
      <c r="H638" s="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</row>
    <row r="639" spans="1:233" s="4" customFormat="1" x14ac:dyDescent="0.25">
      <c r="A639" s="1"/>
      <c r="B639" s="2"/>
      <c r="C639" s="2"/>
      <c r="D639" s="2"/>
      <c r="E639" s="2"/>
      <c r="F639" s="2"/>
      <c r="G639" s="2"/>
      <c r="H639" s="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</row>
    <row r="640" spans="1:233" s="4" customFormat="1" x14ac:dyDescent="0.25">
      <c r="A640" s="1"/>
      <c r="B640" s="2"/>
      <c r="C640" s="2"/>
      <c r="D640" s="2"/>
      <c r="E640" s="2"/>
      <c r="F640" s="2"/>
      <c r="G640" s="2"/>
      <c r="H640" s="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</row>
    <row r="641" spans="1:233" s="4" customFormat="1" x14ac:dyDescent="0.25">
      <c r="A641" s="1"/>
      <c r="B641" s="2"/>
      <c r="C641" s="2"/>
      <c r="D641" s="2"/>
      <c r="E641" s="2"/>
      <c r="F641" s="2"/>
      <c r="G641" s="2"/>
      <c r="H641" s="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</row>
    <row r="642" spans="1:233" s="4" customFormat="1" x14ac:dyDescent="0.25">
      <c r="A642" s="1"/>
      <c r="B642" s="2"/>
      <c r="C642" s="2"/>
      <c r="D642" s="2"/>
      <c r="E642" s="2"/>
      <c r="F642" s="2"/>
      <c r="G642" s="2"/>
      <c r="H642" s="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</row>
    <row r="643" spans="1:233" s="4" customFormat="1" x14ac:dyDescent="0.25">
      <c r="A643" s="1"/>
      <c r="B643" s="2"/>
      <c r="C643" s="2"/>
      <c r="D643" s="2"/>
      <c r="E643" s="2"/>
      <c r="F643" s="2"/>
      <c r="G643" s="2"/>
      <c r="H643" s="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</row>
    <row r="644" spans="1:233" s="4" customFormat="1" x14ac:dyDescent="0.25">
      <c r="A644" s="1"/>
      <c r="B644" s="2"/>
      <c r="C644" s="2"/>
      <c r="D644" s="2"/>
      <c r="E644" s="2"/>
      <c r="F644" s="2"/>
      <c r="G644" s="2"/>
      <c r="H644" s="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</row>
    <row r="645" spans="1:233" s="4" customFormat="1" x14ac:dyDescent="0.25">
      <c r="A645" s="1"/>
      <c r="B645" s="2"/>
      <c r="C645" s="2"/>
      <c r="D645" s="2"/>
      <c r="E645" s="2"/>
      <c r="F645" s="2"/>
      <c r="G645" s="2"/>
      <c r="H645" s="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</row>
    <row r="646" spans="1:233" s="4" customFormat="1" x14ac:dyDescent="0.25">
      <c r="A646" s="1"/>
      <c r="B646" s="2"/>
      <c r="C646" s="2"/>
      <c r="D646" s="2"/>
      <c r="E646" s="2"/>
      <c r="F646" s="2"/>
      <c r="G646" s="2"/>
      <c r="H646" s="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</row>
    <row r="647" spans="1:233" s="4" customFormat="1" x14ac:dyDescent="0.25">
      <c r="A647" s="1"/>
      <c r="B647" s="2"/>
      <c r="C647" s="2"/>
      <c r="D647" s="2"/>
      <c r="E647" s="2"/>
      <c r="F647" s="2"/>
      <c r="G647" s="2"/>
      <c r="H647" s="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</row>
    <row r="648" spans="1:233" s="4" customFormat="1" x14ac:dyDescent="0.25">
      <c r="A648" s="1"/>
      <c r="B648" s="2"/>
      <c r="C648" s="2"/>
      <c r="D648" s="2"/>
      <c r="E648" s="2"/>
      <c r="F648" s="2"/>
      <c r="G648" s="2"/>
      <c r="H648" s="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</row>
    <row r="649" spans="1:233" s="4" customFormat="1" x14ac:dyDescent="0.25">
      <c r="A649" s="1"/>
      <c r="B649" s="2"/>
      <c r="C649" s="2"/>
      <c r="D649" s="2"/>
      <c r="E649" s="2"/>
      <c r="F649" s="2"/>
      <c r="G649" s="2"/>
      <c r="H649" s="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</row>
    <row r="650" spans="1:233" s="4" customFormat="1" x14ac:dyDescent="0.25">
      <c r="A650" s="1"/>
      <c r="B650" s="2"/>
      <c r="C650" s="2"/>
      <c r="D650" s="2"/>
      <c r="E650" s="2"/>
      <c r="F650" s="2"/>
      <c r="G650" s="2"/>
      <c r="H650" s="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</row>
    <row r="651" spans="1:233" s="4" customFormat="1" x14ac:dyDescent="0.25">
      <c r="A651" s="1"/>
      <c r="B651" s="2"/>
      <c r="C651" s="2"/>
      <c r="D651" s="2"/>
      <c r="E651" s="2"/>
      <c r="F651" s="2"/>
      <c r="G651" s="2"/>
      <c r="H651" s="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</row>
    <row r="652" spans="1:233" s="4" customFormat="1" x14ac:dyDescent="0.25">
      <c r="A652" s="1"/>
      <c r="B652" s="2"/>
      <c r="C652" s="2"/>
      <c r="D652" s="2"/>
      <c r="E652" s="2"/>
      <c r="F652" s="2"/>
      <c r="G652" s="2"/>
      <c r="H652" s="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</row>
    <row r="653" spans="1:233" s="4" customFormat="1" x14ac:dyDescent="0.25">
      <c r="A653" s="1"/>
      <c r="B653" s="2"/>
      <c r="C653" s="2"/>
      <c r="D653" s="2"/>
      <c r="E653" s="2"/>
      <c r="F653" s="2"/>
      <c r="G653" s="2"/>
      <c r="H653" s="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</row>
    <row r="654" spans="1:233" s="4" customFormat="1" x14ac:dyDescent="0.25">
      <c r="A654" s="1"/>
      <c r="B654" s="2"/>
      <c r="C654" s="2"/>
      <c r="D654" s="2"/>
      <c r="E654" s="2"/>
      <c r="F654" s="2"/>
      <c r="G654" s="2"/>
      <c r="H654" s="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</row>
    <row r="655" spans="1:233" s="4" customFormat="1" x14ac:dyDescent="0.25">
      <c r="A655" s="1"/>
      <c r="B655" s="2"/>
      <c r="C655" s="2"/>
      <c r="D655" s="2"/>
      <c r="E655" s="2"/>
      <c r="F655" s="2"/>
      <c r="G655" s="2"/>
      <c r="H655" s="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</row>
    <row r="656" spans="1:233" s="4" customFormat="1" x14ac:dyDescent="0.25">
      <c r="A656" s="1"/>
      <c r="B656" s="2"/>
      <c r="C656" s="2"/>
      <c r="D656" s="2"/>
      <c r="E656" s="2"/>
      <c r="F656" s="2"/>
      <c r="G656" s="2"/>
      <c r="H656" s="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</row>
    <row r="657" spans="1:233" s="4" customFormat="1" x14ac:dyDescent="0.25">
      <c r="A657" s="1"/>
      <c r="B657" s="2"/>
      <c r="C657" s="2"/>
      <c r="D657" s="2"/>
      <c r="E657" s="2"/>
      <c r="F657" s="2"/>
      <c r="G657" s="2"/>
      <c r="H657" s="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</row>
    <row r="658" spans="1:233" s="4" customFormat="1" x14ac:dyDescent="0.25">
      <c r="A658" s="1"/>
      <c r="B658" s="2"/>
      <c r="C658" s="2"/>
      <c r="D658" s="2"/>
      <c r="E658" s="2"/>
      <c r="F658" s="2"/>
      <c r="G658" s="2"/>
      <c r="H658" s="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</row>
    <row r="659" spans="1:233" s="4" customFormat="1" x14ac:dyDescent="0.25">
      <c r="A659" s="1"/>
      <c r="B659" s="2"/>
      <c r="C659" s="2"/>
      <c r="D659" s="2"/>
      <c r="E659" s="2"/>
      <c r="F659" s="2"/>
      <c r="G659" s="2"/>
      <c r="H659" s="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</row>
    <row r="660" spans="1:233" s="4" customFormat="1" x14ac:dyDescent="0.25">
      <c r="A660" s="1"/>
      <c r="B660" s="2"/>
      <c r="C660" s="2"/>
      <c r="D660" s="2"/>
      <c r="E660" s="2"/>
      <c r="F660" s="2"/>
      <c r="G660" s="2"/>
      <c r="H660" s="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</row>
    <row r="661" spans="1:233" s="4" customFormat="1" x14ac:dyDescent="0.25">
      <c r="A661" s="1"/>
      <c r="B661" s="2"/>
      <c r="C661" s="2"/>
      <c r="D661" s="2"/>
      <c r="E661" s="2"/>
      <c r="F661" s="2"/>
      <c r="G661" s="2"/>
      <c r="H661" s="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</row>
    <row r="662" spans="1:233" s="4" customFormat="1" x14ac:dyDescent="0.25">
      <c r="A662" s="1"/>
      <c r="B662" s="2"/>
      <c r="C662" s="2"/>
      <c r="D662" s="2"/>
      <c r="E662" s="2"/>
      <c r="F662" s="2"/>
      <c r="G662" s="2"/>
      <c r="H662" s="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</row>
    <row r="663" spans="1:233" s="4" customFormat="1" x14ac:dyDescent="0.25">
      <c r="A663" s="1"/>
      <c r="B663" s="2"/>
      <c r="C663" s="2"/>
      <c r="D663" s="2"/>
      <c r="E663" s="2"/>
      <c r="F663" s="2"/>
      <c r="G663" s="2"/>
      <c r="H663" s="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</row>
    <row r="664" spans="1:233" s="4" customFormat="1" x14ac:dyDescent="0.25">
      <c r="A664" s="1"/>
      <c r="B664" s="2"/>
      <c r="C664" s="2"/>
      <c r="D664" s="2"/>
      <c r="E664" s="2"/>
      <c r="F664" s="2"/>
      <c r="G664" s="2"/>
      <c r="H664" s="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</row>
    <row r="665" spans="1:233" s="4" customFormat="1" x14ac:dyDescent="0.25">
      <c r="A665" s="1"/>
      <c r="B665" s="2"/>
      <c r="C665" s="2"/>
      <c r="D665" s="2"/>
      <c r="E665" s="2"/>
      <c r="F665" s="2"/>
      <c r="G665" s="2"/>
      <c r="H665" s="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</row>
    <row r="666" spans="1:233" s="4" customFormat="1" x14ac:dyDescent="0.25">
      <c r="A666" s="1"/>
      <c r="B666" s="2"/>
      <c r="C666" s="2"/>
      <c r="D666" s="2"/>
      <c r="E666" s="2"/>
      <c r="F666" s="2"/>
      <c r="G666" s="2"/>
      <c r="H666" s="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</row>
    <row r="667" spans="1:233" s="4" customFormat="1" x14ac:dyDescent="0.25">
      <c r="A667" s="1"/>
      <c r="B667" s="2"/>
      <c r="C667" s="2"/>
      <c r="D667" s="2"/>
      <c r="E667" s="2"/>
      <c r="F667" s="2"/>
      <c r="G667" s="2"/>
      <c r="H667" s="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</row>
    <row r="668" spans="1:233" s="4" customFormat="1" x14ac:dyDescent="0.25">
      <c r="A668" s="1"/>
      <c r="B668" s="2"/>
      <c r="C668" s="2"/>
      <c r="D668" s="2"/>
      <c r="E668" s="2"/>
      <c r="F668" s="2"/>
      <c r="G668" s="2"/>
      <c r="H668" s="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</row>
    <row r="669" spans="1:233" s="4" customFormat="1" x14ac:dyDescent="0.25">
      <c r="A669" s="1"/>
      <c r="B669" s="2"/>
      <c r="C669" s="2"/>
      <c r="D669" s="2"/>
      <c r="E669" s="2"/>
      <c r="F669" s="2"/>
      <c r="G669" s="2"/>
      <c r="H669" s="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</row>
    <row r="670" spans="1:233" s="4" customFormat="1" x14ac:dyDescent="0.25">
      <c r="A670" s="1"/>
      <c r="B670" s="2"/>
      <c r="C670" s="2"/>
      <c r="D670" s="2"/>
      <c r="E670" s="2"/>
      <c r="F670" s="2"/>
      <c r="G670" s="2"/>
      <c r="H670" s="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</row>
    <row r="671" spans="1:233" s="4" customFormat="1" x14ac:dyDescent="0.25">
      <c r="A671" s="1"/>
      <c r="B671" s="2"/>
      <c r="C671" s="2"/>
      <c r="D671" s="2"/>
      <c r="E671" s="2"/>
      <c r="F671" s="2"/>
      <c r="G671" s="2"/>
      <c r="H671" s="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</row>
    <row r="672" spans="1:233" s="4" customFormat="1" x14ac:dyDescent="0.25">
      <c r="A672" s="1"/>
      <c r="B672" s="2"/>
      <c r="C672" s="2"/>
      <c r="D672" s="2"/>
      <c r="E672" s="2"/>
      <c r="F672" s="2"/>
      <c r="G672" s="2"/>
      <c r="H672" s="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</row>
    <row r="673" spans="1:233" s="4" customFormat="1" x14ac:dyDescent="0.25">
      <c r="A673" s="1"/>
      <c r="B673" s="2"/>
      <c r="C673" s="2"/>
      <c r="D673" s="2"/>
      <c r="E673" s="2"/>
      <c r="F673" s="2"/>
      <c r="G673" s="2"/>
      <c r="H673" s="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</row>
    <row r="674" spans="1:233" s="4" customFormat="1" x14ac:dyDescent="0.25">
      <c r="A674" s="1"/>
      <c r="B674" s="2"/>
      <c r="C674" s="2"/>
      <c r="D674" s="2"/>
      <c r="E674" s="2"/>
      <c r="F674" s="2"/>
      <c r="G674" s="2"/>
      <c r="H674" s="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</row>
    <row r="675" spans="1:233" s="4" customFormat="1" x14ac:dyDescent="0.25">
      <c r="A675" s="1"/>
      <c r="B675" s="2"/>
      <c r="C675" s="2"/>
      <c r="D675" s="2"/>
      <c r="E675" s="2"/>
      <c r="F675" s="2"/>
      <c r="G675" s="2"/>
      <c r="H675" s="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</row>
    <row r="676" spans="1:233" s="4" customFormat="1" x14ac:dyDescent="0.25">
      <c r="A676" s="1"/>
      <c r="B676" s="2"/>
      <c r="C676" s="2"/>
      <c r="D676" s="2"/>
      <c r="E676" s="2"/>
      <c r="F676" s="2"/>
      <c r="G676" s="2"/>
      <c r="H676" s="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</row>
    <row r="677" spans="1:233" s="4" customFormat="1" x14ac:dyDescent="0.25">
      <c r="A677" s="1"/>
      <c r="B677" s="2"/>
      <c r="C677" s="2"/>
      <c r="D677" s="2"/>
      <c r="E677" s="2"/>
      <c r="F677" s="2"/>
      <c r="G677" s="2"/>
      <c r="H677" s="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</row>
    <row r="678" spans="1:233" s="4" customFormat="1" x14ac:dyDescent="0.25">
      <c r="A678" s="1"/>
      <c r="B678" s="2"/>
      <c r="C678" s="2"/>
      <c r="D678" s="2"/>
      <c r="E678" s="2"/>
      <c r="F678" s="2"/>
      <c r="G678" s="2"/>
      <c r="H678" s="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</row>
    <row r="679" spans="1:233" s="4" customFormat="1" x14ac:dyDescent="0.25">
      <c r="A679" s="1"/>
      <c r="B679" s="2"/>
      <c r="C679" s="2"/>
      <c r="D679" s="2"/>
      <c r="E679" s="2"/>
      <c r="F679" s="2"/>
      <c r="G679" s="2"/>
      <c r="H679" s="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</row>
    <row r="680" spans="1:233" s="4" customFormat="1" x14ac:dyDescent="0.25">
      <c r="A680" s="1"/>
      <c r="B680" s="2"/>
      <c r="C680" s="2"/>
      <c r="D680" s="2"/>
      <c r="E680" s="2"/>
      <c r="F680" s="2"/>
      <c r="G680" s="2"/>
      <c r="H680" s="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</row>
    <row r="681" spans="1:233" s="4" customFormat="1" x14ac:dyDescent="0.25">
      <c r="A681" s="1"/>
      <c r="B681" s="2"/>
      <c r="C681" s="2"/>
      <c r="D681" s="2"/>
      <c r="E681" s="2"/>
      <c r="F681" s="2"/>
      <c r="G681" s="2"/>
      <c r="H681" s="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</row>
    <row r="682" spans="1:233" s="4" customFormat="1" x14ac:dyDescent="0.25">
      <c r="A682" s="1"/>
      <c r="B682" s="2"/>
      <c r="C682" s="2"/>
      <c r="D682" s="2"/>
      <c r="E682" s="2"/>
      <c r="F682" s="2"/>
      <c r="G682" s="2"/>
      <c r="H682" s="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</row>
    <row r="683" spans="1:233" s="4" customFormat="1" x14ac:dyDescent="0.25">
      <c r="A683" s="1"/>
      <c r="B683" s="2"/>
      <c r="C683" s="2"/>
      <c r="D683" s="2"/>
      <c r="E683" s="2"/>
      <c r="F683" s="2"/>
      <c r="G683" s="2"/>
      <c r="H683" s="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</row>
    <row r="684" spans="1:233" s="4" customFormat="1" x14ac:dyDescent="0.25">
      <c r="A684" s="1"/>
      <c r="B684" s="2"/>
      <c r="C684" s="2"/>
      <c r="D684" s="2"/>
      <c r="E684" s="2"/>
      <c r="F684" s="2"/>
      <c r="G684" s="2"/>
      <c r="H684" s="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</row>
    <row r="685" spans="1:233" s="4" customFormat="1" x14ac:dyDescent="0.25">
      <c r="A685" s="1"/>
      <c r="B685" s="2"/>
      <c r="C685" s="2"/>
      <c r="D685" s="2"/>
      <c r="E685" s="2"/>
      <c r="F685" s="2"/>
      <c r="G685" s="2"/>
      <c r="H685" s="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</row>
    <row r="686" spans="1:233" s="4" customFormat="1" x14ac:dyDescent="0.25">
      <c r="A686" s="1"/>
      <c r="B686" s="2"/>
      <c r="C686" s="2"/>
      <c r="D686" s="2"/>
      <c r="E686" s="2"/>
      <c r="F686" s="2"/>
      <c r="G686" s="2"/>
      <c r="H686" s="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</row>
    <row r="687" spans="1:233" s="4" customFormat="1" x14ac:dyDescent="0.25">
      <c r="A687" s="1"/>
      <c r="B687" s="2"/>
      <c r="C687" s="2"/>
      <c r="D687" s="2"/>
      <c r="E687" s="2"/>
      <c r="F687" s="2"/>
      <c r="G687" s="2"/>
      <c r="H687" s="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</row>
    <row r="688" spans="1:233" s="4" customFormat="1" x14ac:dyDescent="0.25">
      <c r="A688" s="1"/>
      <c r="B688" s="2"/>
      <c r="C688" s="2"/>
      <c r="D688" s="2"/>
      <c r="E688" s="2"/>
      <c r="F688" s="2"/>
      <c r="G688" s="2"/>
      <c r="H688" s="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</row>
    <row r="689" spans="1:233" s="4" customFormat="1" x14ac:dyDescent="0.25">
      <c r="A689" s="1"/>
      <c r="B689" s="2"/>
      <c r="C689" s="2"/>
      <c r="D689" s="2"/>
      <c r="E689" s="2"/>
      <c r="F689" s="2"/>
      <c r="G689" s="2"/>
      <c r="H689" s="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</row>
    <row r="690" spans="1:233" s="4" customFormat="1" x14ac:dyDescent="0.25">
      <c r="A690" s="1"/>
      <c r="B690" s="2"/>
      <c r="C690" s="2"/>
      <c r="D690" s="2"/>
      <c r="E690" s="2"/>
      <c r="F690" s="2"/>
      <c r="G690" s="2"/>
      <c r="H690" s="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</row>
    <row r="691" spans="1:233" s="4" customFormat="1" x14ac:dyDescent="0.25">
      <c r="A691" s="1"/>
      <c r="B691" s="2"/>
      <c r="C691" s="2"/>
      <c r="D691" s="2"/>
      <c r="E691" s="2"/>
      <c r="F691" s="2"/>
      <c r="G691" s="2"/>
      <c r="H691" s="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</row>
    <row r="692" spans="1:233" s="4" customFormat="1" x14ac:dyDescent="0.25">
      <c r="A692" s="1"/>
      <c r="B692" s="2"/>
      <c r="C692" s="2"/>
      <c r="D692" s="2"/>
      <c r="E692" s="2"/>
      <c r="F692" s="2"/>
      <c r="G692" s="2"/>
      <c r="H692" s="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</row>
    <row r="693" spans="1:233" s="4" customFormat="1" x14ac:dyDescent="0.25">
      <c r="A693" s="1"/>
      <c r="B693" s="2"/>
      <c r="C693" s="2"/>
      <c r="D693" s="2"/>
      <c r="E693" s="2"/>
      <c r="F693" s="2"/>
      <c r="G693" s="2"/>
      <c r="H693" s="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</row>
    <row r="694" spans="1:233" s="4" customFormat="1" x14ac:dyDescent="0.25">
      <c r="A694" s="1"/>
      <c r="B694" s="2"/>
      <c r="C694" s="2"/>
      <c r="D694" s="2"/>
      <c r="E694" s="2"/>
      <c r="F694" s="2"/>
      <c r="G694" s="2"/>
      <c r="H694" s="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</row>
    <row r="695" spans="1:233" s="4" customFormat="1" x14ac:dyDescent="0.25">
      <c r="A695" s="1"/>
      <c r="B695" s="2"/>
      <c r="C695" s="2"/>
      <c r="D695" s="2"/>
      <c r="E695" s="2"/>
      <c r="F695" s="2"/>
      <c r="G695" s="2"/>
      <c r="H695" s="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</row>
    <row r="696" spans="1:233" s="4" customFormat="1" x14ac:dyDescent="0.25">
      <c r="A696" s="1"/>
      <c r="B696" s="2"/>
      <c r="C696" s="2"/>
      <c r="D696" s="2"/>
      <c r="E696" s="2"/>
      <c r="F696" s="2"/>
      <c r="G696" s="2"/>
      <c r="H696" s="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</row>
    <row r="697" spans="1:233" s="4" customFormat="1" x14ac:dyDescent="0.25">
      <c r="A697" s="1"/>
      <c r="B697" s="2"/>
      <c r="C697" s="2"/>
      <c r="D697" s="2"/>
      <c r="E697" s="2"/>
      <c r="F697" s="2"/>
      <c r="G697" s="2"/>
      <c r="H697" s="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</row>
    <row r="698" spans="1:233" s="4" customFormat="1" x14ac:dyDescent="0.25">
      <c r="A698" s="1"/>
      <c r="B698" s="2"/>
      <c r="C698" s="2"/>
      <c r="D698" s="2"/>
      <c r="E698" s="2"/>
      <c r="F698" s="2"/>
      <c r="G698" s="2"/>
      <c r="H698" s="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</row>
    <row r="699" spans="1:233" s="4" customFormat="1" x14ac:dyDescent="0.25">
      <c r="A699" s="1"/>
      <c r="B699" s="2"/>
      <c r="C699" s="2"/>
      <c r="D699" s="2"/>
      <c r="E699" s="2"/>
      <c r="F699" s="2"/>
      <c r="G699" s="2"/>
      <c r="H699" s="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</row>
    <row r="700" spans="1:233" s="4" customFormat="1" x14ac:dyDescent="0.25">
      <c r="A700" s="1"/>
      <c r="B700" s="2"/>
      <c r="C700" s="2"/>
      <c r="D700" s="2"/>
      <c r="E700" s="2"/>
      <c r="F700" s="2"/>
      <c r="G700" s="2"/>
      <c r="H700" s="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</row>
    <row r="701" spans="1:233" s="4" customFormat="1" x14ac:dyDescent="0.25">
      <c r="A701" s="1"/>
      <c r="B701" s="2"/>
      <c r="C701" s="2"/>
      <c r="D701" s="2"/>
      <c r="E701" s="2"/>
      <c r="F701" s="2"/>
      <c r="G701" s="2"/>
      <c r="H701" s="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</row>
    <row r="702" spans="1:233" s="4" customFormat="1" x14ac:dyDescent="0.25">
      <c r="A702" s="1"/>
      <c r="B702" s="2"/>
      <c r="C702" s="2"/>
      <c r="D702" s="2"/>
      <c r="E702" s="2"/>
      <c r="F702" s="2"/>
      <c r="G702" s="2"/>
      <c r="H702" s="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</row>
    <row r="703" spans="1:233" s="4" customFormat="1" x14ac:dyDescent="0.25">
      <c r="A703" s="1"/>
      <c r="B703" s="2"/>
      <c r="C703" s="2"/>
      <c r="D703" s="2"/>
      <c r="E703" s="2"/>
      <c r="F703" s="2"/>
      <c r="G703" s="2"/>
      <c r="H703" s="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</row>
    <row r="704" spans="1:233" s="4" customFormat="1" x14ac:dyDescent="0.25">
      <c r="A704" s="1"/>
      <c r="B704" s="2"/>
      <c r="C704" s="2"/>
      <c r="D704" s="2"/>
      <c r="E704" s="2"/>
      <c r="F704" s="2"/>
      <c r="G704" s="2"/>
      <c r="H704" s="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</row>
    <row r="705" spans="1:233" s="4" customFormat="1" x14ac:dyDescent="0.25">
      <c r="A705" s="1"/>
      <c r="B705" s="2"/>
      <c r="C705" s="2"/>
      <c r="D705" s="2"/>
      <c r="E705" s="2"/>
      <c r="F705" s="2"/>
      <c r="G705" s="2"/>
      <c r="H705" s="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</row>
    <row r="706" spans="1:233" s="4" customFormat="1" x14ac:dyDescent="0.25">
      <c r="A706" s="1"/>
      <c r="B706" s="2"/>
      <c r="C706" s="2"/>
      <c r="D706" s="2"/>
      <c r="E706" s="2"/>
      <c r="F706" s="2"/>
      <c r="G706" s="2"/>
      <c r="H706" s="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</row>
    <row r="707" spans="1:233" s="4" customFormat="1" x14ac:dyDescent="0.25">
      <c r="A707" s="1"/>
      <c r="B707" s="2"/>
      <c r="C707" s="2"/>
      <c r="D707" s="2"/>
      <c r="E707" s="2"/>
      <c r="F707" s="2"/>
      <c r="G707" s="2"/>
      <c r="H707" s="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</row>
    <row r="708" spans="1:233" s="4" customFormat="1" x14ac:dyDescent="0.25">
      <c r="A708" s="1"/>
      <c r="B708" s="2"/>
      <c r="C708" s="2"/>
      <c r="D708" s="2"/>
      <c r="E708" s="2"/>
      <c r="F708" s="2"/>
      <c r="G708" s="2"/>
      <c r="H708" s="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</row>
    <row r="709" spans="1:233" s="4" customFormat="1" x14ac:dyDescent="0.25">
      <c r="A709" s="1"/>
      <c r="B709" s="2"/>
      <c r="C709" s="2"/>
      <c r="D709" s="2"/>
      <c r="E709" s="2"/>
      <c r="F709" s="2"/>
      <c r="G709" s="2"/>
      <c r="H709" s="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</row>
    <row r="710" spans="1:233" s="4" customFormat="1" x14ac:dyDescent="0.25">
      <c r="A710" s="1"/>
      <c r="B710" s="2"/>
      <c r="C710" s="2"/>
      <c r="D710" s="2"/>
      <c r="E710" s="2"/>
      <c r="F710" s="2"/>
      <c r="G710" s="2"/>
      <c r="H710" s="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</row>
    <row r="711" spans="1:233" s="4" customFormat="1" x14ac:dyDescent="0.25">
      <c r="A711" s="1"/>
      <c r="B711" s="2"/>
      <c r="C711" s="2"/>
      <c r="D711" s="2"/>
      <c r="E711" s="2"/>
      <c r="F711" s="2"/>
      <c r="G711" s="2"/>
      <c r="H711" s="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</row>
    <row r="712" spans="1:233" s="4" customFormat="1" x14ac:dyDescent="0.25">
      <c r="A712" s="1"/>
      <c r="B712" s="2"/>
      <c r="C712" s="2"/>
      <c r="D712" s="2"/>
      <c r="E712" s="2"/>
      <c r="F712" s="2"/>
      <c r="G712" s="2"/>
      <c r="H712" s="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</row>
    <row r="713" spans="1:233" s="4" customFormat="1" x14ac:dyDescent="0.25">
      <c r="A713" s="1"/>
      <c r="B713" s="2"/>
      <c r="C713" s="2"/>
      <c r="D713" s="2"/>
      <c r="E713" s="2"/>
      <c r="F713" s="2"/>
      <c r="G713" s="2"/>
      <c r="H713" s="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</row>
    <row r="714" spans="1:233" s="4" customFormat="1" x14ac:dyDescent="0.25">
      <c r="A714" s="1"/>
      <c r="B714" s="2"/>
      <c r="C714" s="2"/>
      <c r="D714" s="2"/>
      <c r="E714" s="2"/>
      <c r="F714" s="2"/>
      <c r="G714" s="2"/>
      <c r="H714" s="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</row>
    <row r="715" spans="1:233" s="4" customFormat="1" x14ac:dyDescent="0.25">
      <c r="A715" s="1"/>
      <c r="B715" s="2"/>
      <c r="C715" s="2"/>
      <c r="D715" s="2"/>
      <c r="E715" s="2"/>
      <c r="F715" s="2"/>
      <c r="G715" s="2"/>
      <c r="H715" s="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</row>
    <row r="716" spans="1:233" s="4" customFormat="1" x14ac:dyDescent="0.25">
      <c r="A716" s="1"/>
      <c r="B716" s="2"/>
      <c r="C716" s="2"/>
      <c r="D716" s="2"/>
      <c r="E716" s="2"/>
      <c r="F716" s="2"/>
      <c r="G716" s="2"/>
      <c r="H716" s="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</row>
    <row r="717" spans="1:233" s="4" customFormat="1" x14ac:dyDescent="0.25">
      <c r="A717" s="1"/>
      <c r="B717" s="2"/>
      <c r="C717" s="2"/>
      <c r="D717" s="2"/>
      <c r="E717" s="2"/>
      <c r="F717" s="2"/>
      <c r="G717" s="2"/>
      <c r="H717" s="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</row>
    <row r="718" spans="1:233" s="4" customFormat="1" x14ac:dyDescent="0.25">
      <c r="A718" s="1"/>
      <c r="B718" s="2"/>
      <c r="C718" s="2"/>
      <c r="D718" s="2"/>
      <c r="E718" s="2"/>
      <c r="F718" s="2"/>
      <c r="G718" s="2"/>
      <c r="H718" s="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</row>
    <row r="719" spans="1:233" s="4" customFormat="1" x14ac:dyDescent="0.25">
      <c r="A719" s="1"/>
      <c r="B719" s="2"/>
      <c r="C719" s="2"/>
      <c r="D719" s="2"/>
      <c r="E719" s="2"/>
      <c r="F719" s="2"/>
      <c r="G719" s="2"/>
      <c r="H719" s="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</row>
    <row r="720" spans="1:233" s="4" customFormat="1" x14ac:dyDescent="0.25">
      <c r="A720" s="1"/>
      <c r="B720" s="2"/>
      <c r="C720" s="2"/>
      <c r="D720" s="2"/>
      <c r="E720" s="2"/>
      <c r="F720" s="2"/>
      <c r="G720" s="2"/>
      <c r="H720" s="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</row>
    <row r="721" spans="1:233" s="4" customFormat="1" x14ac:dyDescent="0.25">
      <c r="A721" s="1"/>
      <c r="B721" s="2"/>
      <c r="C721" s="2"/>
      <c r="D721" s="2"/>
      <c r="E721" s="2"/>
      <c r="F721" s="2"/>
      <c r="G721" s="2"/>
      <c r="H721" s="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</row>
    <row r="722" spans="1:233" s="4" customFormat="1" x14ac:dyDescent="0.25">
      <c r="A722" s="1"/>
      <c r="B722" s="2"/>
      <c r="C722" s="2"/>
      <c r="D722" s="2"/>
      <c r="E722" s="2"/>
      <c r="F722" s="2"/>
      <c r="G722" s="2"/>
      <c r="H722" s="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</row>
    <row r="723" spans="1:233" s="4" customFormat="1" x14ac:dyDescent="0.25">
      <c r="A723" s="1"/>
      <c r="B723" s="2"/>
      <c r="C723" s="2"/>
      <c r="D723" s="2"/>
      <c r="E723" s="2"/>
      <c r="F723" s="2"/>
      <c r="G723" s="2"/>
      <c r="H723" s="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</row>
    <row r="724" spans="1:233" s="4" customFormat="1" x14ac:dyDescent="0.25">
      <c r="A724" s="1"/>
      <c r="B724" s="2"/>
      <c r="C724" s="2"/>
      <c r="D724" s="2"/>
      <c r="E724" s="2"/>
      <c r="F724" s="2"/>
      <c r="G724" s="2"/>
      <c r="H724" s="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</row>
    <row r="725" spans="1:233" s="4" customFormat="1" x14ac:dyDescent="0.25">
      <c r="A725" s="1"/>
      <c r="B725" s="2"/>
      <c r="C725" s="2"/>
      <c r="D725" s="2"/>
      <c r="E725" s="2"/>
      <c r="F725" s="2"/>
      <c r="G725" s="2"/>
      <c r="H725" s="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</row>
    <row r="726" spans="1:233" s="4" customFormat="1" x14ac:dyDescent="0.25">
      <c r="A726" s="1"/>
      <c r="B726" s="2"/>
      <c r="C726" s="2"/>
      <c r="D726" s="2"/>
      <c r="E726" s="2"/>
      <c r="F726" s="2"/>
      <c r="G726" s="2"/>
      <c r="H726" s="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</row>
    <row r="727" spans="1:233" s="4" customFormat="1" x14ac:dyDescent="0.25">
      <c r="A727" s="1"/>
      <c r="B727" s="2"/>
      <c r="C727" s="2"/>
      <c r="D727" s="2"/>
      <c r="E727" s="2"/>
      <c r="F727" s="2"/>
      <c r="G727" s="2"/>
      <c r="H727" s="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</row>
    <row r="728" spans="1:233" s="4" customFormat="1" x14ac:dyDescent="0.25">
      <c r="A728" s="1"/>
      <c r="B728" s="2"/>
      <c r="C728" s="2"/>
      <c r="D728" s="2"/>
      <c r="E728" s="2"/>
      <c r="F728" s="2"/>
      <c r="G728" s="2"/>
      <c r="H728" s="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</row>
    <row r="729" spans="1:233" s="4" customFormat="1" x14ac:dyDescent="0.25">
      <c r="A729" s="1"/>
      <c r="B729" s="2"/>
      <c r="C729" s="2"/>
      <c r="D729" s="2"/>
      <c r="E729" s="2"/>
      <c r="F729" s="2"/>
      <c r="G729" s="2"/>
      <c r="H729" s="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</row>
    <row r="730" spans="1:233" s="4" customFormat="1" x14ac:dyDescent="0.25">
      <c r="A730" s="1"/>
      <c r="B730" s="2"/>
      <c r="C730" s="2"/>
      <c r="D730" s="2"/>
      <c r="E730" s="2"/>
      <c r="F730" s="2"/>
      <c r="G730" s="2"/>
      <c r="H730" s="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</row>
    <row r="731" spans="1:233" s="4" customFormat="1" x14ac:dyDescent="0.25">
      <c r="A731" s="1"/>
      <c r="B731" s="2"/>
      <c r="C731" s="2"/>
      <c r="D731" s="2"/>
      <c r="E731" s="2"/>
      <c r="F731" s="2"/>
      <c r="G731" s="2"/>
      <c r="H731" s="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</row>
    <row r="732" spans="1:233" s="4" customFormat="1" x14ac:dyDescent="0.25">
      <c r="A732" s="1"/>
      <c r="B732" s="2"/>
      <c r="C732" s="2"/>
      <c r="D732" s="2"/>
      <c r="E732" s="2"/>
      <c r="F732" s="2"/>
      <c r="G732" s="2"/>
      <c r="H732" s="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</row>
    <row r="733" spans="1:233" s="4" customFormat="1" x14ac:dyDescent="0.25">
      <c r="A733" s="1"/>
      <c r="B733" s="2"/>
      <c r="C733" s="2"/>
      <c r="D733" s="2"/>
      <c r="E733" s="2"/>
      <c r="F733" s="2"/>
      <c r="G733" s="2"/>
      <c r="H733" s="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</row>
    <row r="734" spans="1:233" s="4" customFormat="1" x14ac:dyDescent="0.25">
      <c r="A734" s="1"/>
      <c r="B734" s="2"/>
      <c r="C734" s="2"/>
      <c r="D734" s="2"/>
      <c r="E734" s="2"/>
      <c r="F734" s="2"/>
      <c r="G734" s="2"/>
      <c r="H734" s="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</row>
    <row r="735" spans="1:233" s="4" customFormat="1" x14ac:dyDescent="0.25">
      <c r="A735" s="1"/>
      <c r="B735" s="2"/>
      <c r="C735" s="2"/>
      <c r="D735" s="2"/>
      <c r="E735" s="2"/>
      <c r="F735" s="2"/>
      <c r="G735" s="2"/>
      <c r="H735" s="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</row>
    <row r="736" spans="1:233" s="4" customFormat="1" x14ac:dyDescent="0.25">
      <c r="A736" s="1"/>
      <c r="B736" s="2"/>
      <c r="C736" s="2"/>
      <c r="D736" s="2"/>
      <c r="E736" s="2"/>
      <c r="F736" s="2"/>
      <c r="G736" s="2"/>
      <c r="H736" s="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</row>
    <row r="737" spans="1:233" s="4" customFormat="1" x14ac:dyDescent="0.25">
      <c r="A737" s="1"/>
      <c r="B737" s="2"/>
      <c r="C737" s="2"/>
      <c r="D737" s="2"/>
      <c r="E737" s="2"/>
      <c r="F737" s="2"/>
      <c r="G737" s="2"/>
      <c r="H737" s="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</row>
    <row r="738" spans="1:233" s="4" customFormat="1" x14ac:dyDescent="0.25">
      <c r="A738" s="1"/>
      <c r="B738" s="2"/>
      <c r="C738" s="2"/>
      <c r="D738" s="2"/>
      <c r="E738" s="2"/>
      <c r="F738" s="2"/>
      <c r="G738" s="2"/>
      <c r="H738" s="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</row>
    <row r="739" spans="1:233" s="4" customFormat="1" x14ac:dyDescent="0.25">
      <c r="A739" s="1"/>
      <c r="B739" s="2"/>
      <c r="C739" s="2"/>
      <c r="D739" s="2"/>
      <c r="E739" s="2"/>
      <c r="F739" s="2"/>
      <c r="G739" s="2"/>
      <c r="H739" s="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</row>
    <row r="740" spans="1:233" s="4" customFormat="1" x14ac:dyDescent="0.25">
      <c r="A740" s="1"/>
      <c r="B740" s="2"/>
      <c r="C740" s="2"/>
      <c r="D740" s="2"/>
      <c r="E740" s="2"/>
      <c r="F740" s="2"/>
      <c r="G740" s="2"/>
      <c r="H740" s="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</row>
    <row r="741" spans="1:233" s="4" customFormat="1" x14ac:dyDescent="0.25">
      <c r="A741" s="1"/>
      <c r="B741" s="2"/>
      <c r="C741" s="2"/>
      <c r="D741" s="2"/>
      <c r="E741" s="2"/>
      <c r="F741" s="2"/>
      <c r="G741" s="2"/>
      <c r="H741" s="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</row>
    <row r="742" spans="1:233" s="4" customFormat="1" x14ac:dyDescent="0.25">
      <c r="A742" s="1"/>
      <c r="B742" s="2"/>
      <c r="C742" s="2"/>
      <c r="D742" s="2"/>
      <c r="E742" s="2"/>
      <c r="F742" s="2"/>
      <c r="G742" s="2"/>
      <c r="H742" s="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</row>
    <row r="743" spans="1:233" s="4" customFormat="1" x14ac:dyDescent="0.25">
      <c r="A743" s="1"/>
      <c r="B743" s="2"/>
      <c r="C743" s="2"/>
      <c r="D743" s="2"/>
      <c r="E743" s="2"/>
      <c r="F743" s="2"/>
      <c r="G743" s="2"/>
      <c r="H743" s="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</row>
    <row r="744" spans="1:233" s="4" customFormat="1" x14ac:dyDescent="0.25">
      <c r="A744" s="1"/>
      <c r="B744" s="2"/>
      <c r="C744" s="2"/>
      <c r="D744" s="2"/>
      <c r="E744" s="2"/>
      <c r="F744" s="2"/>
      <c r="G744" s="2"/>
      <c r="H744" s="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</row>
    <row r="745" spans="1:233" s="4" customFormat="1" x14ac:dyDescent="0.25">
      <c r="A745" s="1"/>
      <c r="B745" s="2"/>
      <c r="C745" s="2"/>
      <c r="D745" s="2"/>
      <c r="E745" s="2"/>
      <c r="F745" s="2"/>
      <c r="G745" s="2"/>
      <c r="H745" s="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</row>
    <row r="746" spans="1:233" s="4" customFormat="1" x14ac:dyDescent="0.25">
      <c r="A746" s="1"/>
      <c r="B746" s="2"/>
      <c r="C746" s="2"/>
      <c r="D746" s="2"/>
      <c r="E746" s="2"/>
      <c r="F746" s="2"/>
      <c r="G746" s="2"/>
      <c r="H746" s="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</row>
    <row r="747" spans="1:233" s="4" customFormat="1" x14ac:dyDescent="0.25">
      <c r="A747" s="1"/>
      <c r="B747" s="2"/>
      <c r="C747" s="2"/>
      <c r="D747" s="2"/>
      <c r="E747" s="2"/>
      <c r="F747" s="2"/>
      <c r="G747" s="2"/>
      <c r="H747" s="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</row>
    <row r="748" spans="1:233" s="4" customFormat="1" x14ac:dyDescent="0.25">
      <c r="A748" s="1"/>
      <c r="B748" s="2"/>
      <c r="C748" s="2"/>
      <c r="D748" s="2"/>
      <c r="E748" s="2"/>
      <c r="F748" s="2"/>
      <c r="G748" s="2"/>
      <c r="H748" s="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</row>
    <row r="749" spans="1:233" s="4" customFormat="1" x14ac:dyDescent="0.25">
      <c r="A749" s="1"/>
      <c r="B749" s="2"/>
      <c r="C749" s="2"/>
      <c r="D749" s="2"/>
      <c r="E749" s="2"/>
      <c r="F749" s="2"/>
      <c r="G749" s="2"/>
      <c r="H749" s="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</row>
    <row r="750" spans="1:233" s="4" customFormat="1" x14ac:dyDescent="0.25">
      <c r="A750" s="1"/>
      <c r="B750" s="2"/>
      <c r="C750" s="2"/>
      <c r="D750" s="2"/>
      <c r="E750" s="2"/>
      <c r="F750" s="2"/>
      <c r="G750" s="2"/>
      <c r="H750" s="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</row>
    <row r="751" spans="1:233" s="4" customFormat="1" x14ac:dyDescent="0.25">
      <c r="A751" s="1"/>
      <c r="B751" s="2"/>
      <c r="C751" s="2"/>
      <c r="D751" s="2"/>
      <c r="E751" s="2"/>
      <c r="F751" s="2"/>
      <c r="G751" s="2"/>
      <c r="H751" s="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</row>
    <row r="752" spans="1:233" s="4" customFormat="1" x14ac:dyDescent="0.25">
      <c r="A752" s="1"/>
      <c r="B752" s="2"/>
      <c r="C752" s="2"/>
      <c r="D752" s="2"/>
      <c r="E752" s="2"/>
      <c r="F752" s="2"/>
      <c r="G752" s="2"/>
      <c r="H752" s="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</row>
    <row r="753" spans="1:233" s="4" customFormat="1" x14ac:dyDescent="0.25">
      <c r="A753" s="1"/>
      <c r="B753" s="2"/>
      <c r="C753" s="2"/>
      <c r="D753" s="2"/>
      <c r="E753" s="2"/>
      <c r="F753" s="2"/>
      <c r="G753" s="2"/>
      <c r="H753" s="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</row>
    <row r="754" spans="1:233" s="4" customFormat="1" x14ac:dyDescent="0.25">
      <c r="A754" s="1"/>
      <c r="B754" s="2"/>
      <c r="C754" s="2"/>
      <c r="D754" s="2"/>
      <c r="E754" s="2"/>
      <c r="F754" s="2"/>
      <c r="G754" s="2"/>
      <c r="H754" s="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</row>
    <row r="755" spans="1:233" s="4" customFormat="1" x14ac:dyDescent="0.25">
      <c r="A755" s="1"/>
      <c r="B755" s="2"/>
      <c r="C755" s="2"/>
      <c r="D755" s="2"/>
      <c r="E755" s="2"/>
      <c r="F755" s="2"/>
      <c r="G755" s="2"/>
      <c r="H755" s="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</row>
    <row r="756" spans="1:233" s="4" customFormat="1" x14ac:dyDescent="0.25">
      <c r="A756" s="1"/>
      <c r="B756" s="2"/>
      <c r="C756" s="2"/>
      <c r="D756" s="2"/>
      <c r="E756" s="2"/>
      <c r="F756" s="2"/>
      <c r="G756" s="2"/>
      <c r="H756" s="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</row>
    <row r="757" spans="1:233" s="4" customFormat="1" x14ac:dyDescent="0.25">
      <c r="A757" s="1"/>
      <c r="B757" s="2"/>
      <c r="C757" s="2"/>
      <c r="D757" s="2"/>
      <c r="E757" s="2"/>
      <c r="F757" s="2"/>
      <c r="G757" s="2"/>
      <c r="H757" s="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</row>
    <row r="758" spans="1:233" s="4" customFormat="1" x14ac:dyDescent="0.25">
      <c r="A758" s="1"/>
      <c r="B758" s="2"/>
      <c r="C758" s="2"/>
      <c r="D758" s="2"/>
      <c r="E758" s="2"/>
      <c r="F758" s="2"/>
      <c r="G758" s="2"/>
      <c r="H758" s="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</row>
    <row r="759" spans="1:233" s="4" customFormat="1" x14ac:dyDescent="0.25">
      <c r="A759" s="1"/>
      <c r="B759" s="2"/>
      <c r="C759" s="2"/>
      <c r="D759" s="2"/>
      <c r="E759" s="2"/>
      <c r="F759" s="2"/>
      <c r="G759" s="2"/>
      <c r="H759" s="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</row>
    <row r="760" spans="1:233" s="4" customFormat="1" x14ac:dyDescent="0.25">
      <c r="A760" s="1"/>
      <c r="B760" s="2"/>
      <c r="C760" s="2"/>
      <c r="D760" s="2"/>
      <c r="E760" s="2"/>
      <c r="F760" s="2"/>
      <c r="G760" s="2"/>
      <c r="H760" s="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</row>
    <row r="761" spans="1:233" s="4" customFormat="1" x14ac:dyDescent="0.25">
      <c r="A761" s="1"/>
      <c r="B761" s="2"/>
      <c r="C761" s="2"/>
      <c r="D761" s="2"/>
      <c r="E761" s="2"/>
      <c r="F761" s="2"/>
      <c r="G761" s="2"/>
      <c r="H761" s="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</row>
    <row r="762" spans="1:233" s="4" customFormat="1" x14ac:dyDescent="0.25">
      <c r="A762" s="1"/>
      <c r="B762" s="2"/>
      <c r="C762" s="2"/>
      <c r="D762" s="2"/>
      <c r="E762" s="2"/>
      <c r="F762" s="2"/>
      <c r="G762" s="2"/>
      <c r="H762" s="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</row>
    <row r="763" spans="1:233" s="4" customFormat="1" x14ac:dyDescent="0.25">
      <c r="A763" s="1"/>
      <c r="B763" s="2"/>
      <c r="C763" s="2"/>
      <c r="D763" s="2"/>
      <c r="E763" s="2"/>
      <c r="F763" s="2"/>
      <c r="G763" s="2"/>
      <c r="H763" s="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</row>
    <row r="764" spans="1:233" s="4" customFormat="1" x14ac:dyDescent="0.25">
      <c r="A764" s="1"/>
      <c r="B764" s="2"/>
      <c r="C764" s="2"/>
      <c r="D764" s="2"/>
      <c r="E764" s="2"/>
      <c r="F764" s="2"/>
      <c r="G764" s="2"/>
      <c r="H764" s="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</row>
    <row r="765" spans="1:233" s="4" customFormat="1" x14ac:dyDescent="0.25">
      <c r="A765" s="1"/>
      <c r="B765" s="2"/>
      <c r="C765" s="2"/>
      <c r="D765" s="2"/>
      <c r="E765" s="2"/>
      <c r="F765" s="2"/>
      <c r="G765" s="2"/>
      <c r="H765" s="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</row>
    <row r="766" spans="1:233" s="4" customFormat="1" x14ac:dyDescent="0.25">
      <c r="A766" s="1"/>
      <c r="B766" s="2"/>
      <c r="C766" s="2"/>
      <c r="D766" s="2"/>
      <c r="E766" s="2"/>
      <c r="F766" s="2"/>
      <c r="G766" s="2"/>
      <c r="H766" s="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</row>
    <row r="767" spans="1:233" s="4" customFormat="1" x14ac:dyDescent="0.25">
      <c r="A767" s="1"/>
      <c r="B767" s="2"/>
      <c r="C767" s="2"/>
      <c r="D767" s="2"/>
      <c r="E767" s="2"/>
      <c r="F767" s="2"/>
      <c r="G767" s="2"/>
      <c r="H767" s="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</row>
    <row r="768" spans="1:233" s="4" customFormat="1" x14ac:dyDescent="0.25">
      <c r="A768" s="1"/>
      <c r="B768" s="2"/>
      <c r="C768" s="2"/>
      <c r="D768" s="2"/>
      <c r="E768" s="2"/>
      <c r="F768" s="2"/>
      <c r="G768" s="2"/>
      <c r="H768" s="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</row>
    <row r="769" spans="1:233" s="4" customFormat="1" x14ac:dyDescent="0.25">
      <c r="A769" s="1"/>
      <c r="B769" s="2"/>
      <c r="C769" s="2"/>
      <c r="D769" s="2"/>
      <c r="E769" s="2"/>
      <c r="F769" s="2"/>
      <c r="G769" s="2"/>
      <c r="H769" s="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</row>
    <row r="770" spans="1:233" s="4" customFormat="1" x14ac:dyDescent="0.25">
      <c r="A770" s="1"/>
      <c r="B770" s="2"/>
      <c r="C770" s="2"/>
      <c r="D770" s="2"/>
      <c r="E770" s="2"/>
      <c r="F770" s="2"/>
      <c r="G770" s="2"/>
      <c r="H770" s="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</row>
    <row r="771" spans="1:233" s="4" customFormat="1" x14ac:dyDescent="0.25">
      <c r="A771" s="1"/>
      <c r="B771" s="2"/>
      <c r="C771" s="2"/>
      <c r="D771" s="2"/>
      <c r="E771" s="2"/>
      <c r="F771" s="2"/>
      <c r="G771" s="2"/>
      <c r="H771" s="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</row>
    <row r="772" spans="1:233" s="4" customFormat="1" x14ac:dyDescent="0.25">
      <c r="A772" s="1"/>
      <c r="B772" s="2"/>
      <c r="C772" s="2"/>
      <c r="D772" s="2"/>
      <c r="E772" s="2"/>
      <c r="F772" s="2"/>
      <c r="G772" s="2"/>
      <c r="H772" s="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</row>
    <row r="773" spans="1:233" s="4" customFormat="1" x14ac:dyDescent="0.25">
      <c r="A773" s="1"/>
      <c r="B773" s="2"/>
      <c r="C773" s="2"/>
      <c r="D773" s="2"/>
      <c r="E773" s="2"/>
      <c r="F773" s="2"/>
      <c r="G773" s="2"/>
      <c r="H773" s="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</row>
    <row r="774" spans="1:233" s="4" customFormat="1" x14ac:dyDescent="0.25">
      <c r="A774" s="1"/>
      <c r="B774" s="2"/>
      <c r="C774" s="2"/>
      <c r="D774" s="2"/>
      <c r="E774" s="2"/>
      <c r="F774" s="2"/>
      <c r="G774" s="2"/>
      <c r="H774" s="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</row>
    <row r="775" spans="1:233" s="4" customFormat="1" x14ac:dyDescent="0.25">
      <c r="A775" s="1"/>
      <c r="B775" s="2"/>
      <c r="C775" s="2"/>
      <c r="D775" s="2"/>
      <c r="E775" s="2"/>
      <c r="F775" s="2"/>
      <c r="G775" s="2"/>
      <c r="H775" s="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</row>
    <row r="776" spans="1:233" s="4" customFormat="1" x14ac:dyDescent="0.25">
      <c r="A776" s="1"/>
      <c r="B776" s="2"/>
      <c r="C776" s="2"/>
      <c r="D776" s="2"/>
      <c r="E776" s="2"/>
      <c r="F776" s="2"/>
      <c r="G776" s="2"/>
      <c r="H776" s="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</row>
    <row r="777" spans="1:233" s="4" customFormat="1" x14ac:dyDescent="0.25">
      <c r="A777" s="1"/>
      <c r="B777" s="2"/>
      <c r="C777" s="2"/>
      <c r="D777" s="2"/>
      <c r="E777" s="2"/>
      <c r="F777" s="2"/>
      <c r="G777" s="2"/>
      <c r="H777" s="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</row>
    <row r="778" spans="1:233" s="4" customFormat="1" x14ac:dyDescent="0.25">
      <c r="A778" s="1"/>
      <c r="B778" s="2"/>
      <c r="C778" s="2"/>
      <c r="D778" s="2"/>
      <c r="E778" s="2"/>
      <c r="F778" s="2"/>
      <c r="G778" s="2"/>
      <c r="H778" s="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</row>
    <row r="779" spans="1:233" s="4" customFormat="1" x14ac:dyDescent="0.25">
      <c r="A779" s="1"/>
      <c r="B779" s="2"/>
      <c r="C779" s="2"/>
      <c r="D779" s="2"/>
      <c r="E779" s="2"/>
      <c r="F779" s="2"/>
      <c r="G779" s="2"/>
      <c r="H779" s="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</row>
    <row r="780" spans="1:233" s="4" customFormat="1" x14ac:dyDescent="0.25">
      <c r="A780" s="1"/>
      <c r="B780" s="2"/>
      <c r="C780" s="2"/>
      <c r="D780" s="2"/>
      <c r="E780" s="2"/>
      <c r="F780" s="2"/>
      <c r="G780" s="2"/>
      <c r="H780" s="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</row>
    <row r="781" spans="1:233" s="4" customFormat="1" x14ac:dyDescent="0.25">
      <c r="A781" s="1"/>
      <c r="B781" s="2"/>
      <c r="C781" s="2"/>
      <c r="D781" s="2"/>
      <c r="E781" s="2"/>
      <c r="F781" s="2"/>
      <c r="G781" s="2"/>
      <c r="H781" s="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</row>
    <row r="782" spans="1:233" s="4" customFormat="1" x14ac:dyDescent="0.25">
      <c r="A782" s="1"/>
      <c r="B782" s="2"/>
      <c r="C782" s="2"/>
      <c r="D782" s="2"/>
      <c r="E782" s="2"/>
      <c r="F782" s="2"/>
      <c r="G782" s="2"/>
      <c r="H782" s="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</row>
    <row r="783" spans="1:233" s="4" customFormat="1" x14ac:dyDescent="0.25">
      <c r="A783" s="1"/>
      <c r="B783" s="2"/>
      <c r="C783" s="2"/>
      <c r="D783" s="2"/>
      <c r="E783" s="2"/>
      <c r="F783" s="2"/>
      <c r="G783" s="2"/>
      <c r="H783" s="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</row>
    <row r="784" spans="1:233" s="4" customFormat="1" x14ac:dyDescent="0.25">
      <c r="A784" s="1"/>
      <c r="B784" s="2"/>
      <c r="C784" s="2"/>
      <c r="D784" s="2"/>
      <c r="E784" s="2"/>
      <c r="F784" s="2"/>
      <c r="G784" s="2"/>
      <c r="H784" s="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</row>
    <row r="785" spans="1:233" s="4" customFormat="1" x14ac:dyDescent="0.25">
      <c r="A785" s="1"/>
      <c r="B785" s="2"/>
      <c r="C785" s="2"/>
      <c r="D785" s="2"/>
      <c r="E785" s="2"/>
      <c r="F785" s="2"/>
      <c r="G785" s="2"/>
      <c r="H785" s="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</row>
    <row r="786" spans="1:233" s="4" customFormat="1" x14ac:dyDescent="0.25">
      <c r="A786" s="1"/>
      <c r="B786" s="2"/>
      <c r="C786" s="2"/>
      <c r="D786" s="2"/>
      <c r="E786" s="2"/>
      <c r="F786" s="2"/>
      <c r="G786" s="2"/>
      <c r="H786" s="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</row>
    <row r="787" spans="1:233" s="4" customFormat="1" x14ac:dyDescent="0.25">
      <c r="A787" s="1"/>
      <c r="B787" s="2"/>
      <c r="C787" s="2"/>
      <c r="D787" s="2"/>
      <c r="E787" s="2"/>
      <c r="F787" s="2"/>
      <c r="G787" s="2"/>
      <c r="H787" s="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</row>
    <row r="788" spans="1:233" s="4" customFormat="1" x14ac:dyDescent="0.25">
      <c r="A788" s="1"/>
      <c r="B788" s="2"/>
      <c r="C788" s="2"/>
      <c r="D788" s="2"/>
      <c r="E788" s="2"/>
      <c r="F788" s="2"/>
      <c r="G788" s="2"/>
      <c r="H788" s="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</row>
    <row r="789" spans="1:233" s="4" customFormat="1" x14ac:dyDescent="0.25">
      <c r="A789" s="1"/>
      <c r="B789" s="2"/>
      <c r="C789" s="2"/>
      <c r="D789" s="2"/>
      <c r="E789" s="2"/>
      <c r="F789" s="2"/>
      <c r="G789" s="2"/>
      <c r="H789" s="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</row>
    <row r="790" spans="1:233" s="4" customFormat="1" x14ac:dyDescent="0.25">
      <c r="A790" s="1"/>
      <c r="B790" s="2"/>
      <c r="C790" s="2"/>
      <c r="D790" s="2"/>
      <c r="E790" s="2"/>
      <c r="F790" s="2"/>
      <c r="G790" s="2"/>
      <c r="H790" s="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</row>
    <row r="791" spans="1:233" s="4" customFormat="1" x14ac:dyDescent="0.25">
      <c r="A791" s="1"/>
      <c r="B791" s="2"/>
      <c r="C791" s="2"/>
      <c r="D791" s="2"/>
      <c r="E791" s="2"/>
      <c r="F791" s="2"/>
      <c r="G791" s="2"/>
      <c r="H791" s="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</row>
    <row r="792" spans="1:233" s="4" customFormat="1" x14ac:dyDescent="0.25">
      <c r="A792" s="1"/>
      <c r="B792" s="2"/>
      <c r="C792" s="2"/>
      <c r="D792" s="2"/>
      <c r="E792" s="2"/>
      <c r="F792" s="2"/>
      <c r="G792" s="2"/>
      <c r="H792" s="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</row>
    <row r="793" spans="1:233" s="4" customFormat="1" x14ac:dyDescent="0.25">
      <c r="A793" s="1"/>
      <c r="B793" s="2"/>
      <c r="C793" s="2"/>
      <c r="D793" s="2"/>
      <c r="E793" s="2"/>
      <c r="F793" s="2"/>
      <c r="G793" s="2"/>
      <c r="H793" s="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</row>
    <row r="794" spans="1:233" s="4" customFormat="1" x14ac:dyDescent="0.25">
      <c r="A794" s="1"/>
      <c r="B794" s="2"/>
      <c r="C794" s="2"/>
      <c r="D794" s="2"/>
      <c r="E794" s="2"/>
      <c r="F794" s="2"/>
      <c r="G794" s="2"/>
      <c r="H794" s="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</row>
    <row r="795" spans="1:233" s="4" customFormat="1" x14ac:dyDescent="0.25">
      <c r="A795" s="1"/>
      <c r="B795" s="2"/>
      <c r="C795" s="2"/>
      <c r="D795" s="2"/>
      <c r="E795" s="2"/>
      <c r="F795" s="2"/>
      <c r="G795" s="2"/>
      <c r="H795" s="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</row>
    <row r="796" spans="1:233" s="4" customFormat="1" x14ac:dyDescent="0.25">
      <c r="A796" s="1"/>
      <c r="B796" s="2"/>
      <c r="C796" s="2"/>
      <c r="D796" s="2"/>
      <c r="E796" s="2"/>
      <c r="F796" s="2"/>
      <c r="G796" s="2"/>
      <c r="H796" s="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</row>
    <row r="797" spans="1:233" s="4" customFormat="1" x14ac:dyDescent="0.25">
      <c r="A797" s="1"/>
      <c r="B797" s="2"/>
      <c r="C797" s="2"/>
      <c r="D797" s="2"/>
      <c r="E797" s="2"/>
      <c r="F797" s="2"/>
      <c r="G797" s="2"/>
      <c r="H797" s="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</row>
    <row r="798" spans="1:233" s="4" customFormat="1" x14ac:dyDescent="0.25">
      <c r="A798" s="1"/>
      <c r="B798" s="2"/>
      <c r="C798" s="2"/>
      <c r="D798" s="2"/>
      <c r="E798" s="2"/>
      <c r="F798" s="2"/>
      <c r="G798" s="2"/>
      <c r="H798" s="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</row>
    <row r="799" spans="1:233" s="4" customFormat="1" x14ac:dyDescent="0.25">
      <c r="A799" s="1"/>
      <c r="B799" s="2"/>
      <c r="C799" s="2"/>
      <c r="D799" s="2"/>
      <c r="E799" s="2"/>
      <c r="F799" s="2"/>
      <c r="G799" s="2"/>
      <c r="H799" s="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</row>
    <row r="800" spans="1:233" s="4" customFormat="1" x14ac:dyDescent="0.25">
      <c r="A800" s="1"/>
      <c r="B800" s="2"/>
      <c r="C800" s="2"/>
      <c r="D800" s="2"/>
      <c r="E800" s="2"/>
      <c r="F800" s="2"/>
      <c r="G800" s="2"/>
      <c r="H800" s="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</row>
    <row r="801" spans="1:233" s="4" customFormat="1" x14ac:dyDescent="0.25">
      <c r="A801" s="1"/>
      <c r="B801" s="2"/>
      <c r="C801" s="2"/>
      <c r="D801" s="2"/>
      <c r="E801" s="2"/>
      <c r="F801" s="2"/>
      <c r="G801" s="2"/>
      <c r="H801" s="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</row>
    <row r="802" spans="1:233" s="4" customFormat="1" x14ac:dyDescent="0.25">
      <c r="A802" s="1"/>
      <c r="B802" s="2"/>
      <c r="C802" s="2"/>
      <c r="D802" s="2"/>
      <c r="E802" s="2"/>
      <c r="F802" s="2"/>
      <c r="G802" s="2"/>
      <c r="H802" s="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</row>
    <row r="803" spans="1:233" s="4" customFormat="1" x14ac:dyDescent="0.25">
      <c r="A803" s="1"/>
      <c r="B803" s="2"/>
      <c r="C803" s="2"/>
      <c r="D803" s="2"/>
      <c r="E803" s="2"/>
      <c r="F803" s="2"/>
      <c r="G803" s="2"/>
      <c r="H803" s="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</row>
    <row r="804" spans="1:233" s="4" customFormat="1" x14ac:dyDescent="0.25">
      <c r="A804" s="1"/>
      <c r="B804" s="2"/>
      <c r="C804" s="2"/>
      <c r="D804" s="2"/>
      <c r="E804" s="2"/>
      <c r="F804" s="2"/>
      <c r="G804" s="2"/>
      <c r="H804" s="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</row>
    <row r="805" spans="1:233" s="4" customFormat="1" x14ac:dyDescent="0.25">
      <c r="A805" s="1"/>
      <c r="B805" s="2"/>
      <c r="C805" s="2"/>
      <c r="D805" s="2"/>
      <c r="E805" s="2"/>
      <c r="F805" s="2"/>
      <c r="G805" s="2"/>
      <c r="H805" s="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</row>
    <row r="806" spans="1:233" s="4" customFormat="1" x14ac:dyDescent="0.25">
      <c r="A806" s="1"/>
      <c r="B806" s="2"/>
      <c r="C806" s="2"/>
      <c r="D806" s="2"/>
      <c r="E806" s="2"/>
      <c r="F806" s="2"/>
      <c r="G806" s="2"/>
      <c r="H806" s="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</row>
    <row r="807" spans="1:233" s="4" customFormat="1" x14ac:dyDescent="0.25">
      <c r="A807" s="1"/>
      <c r="B807" s="2"/>
      <c r="C807" s="2"/>
      <c r="D807" s="2"/>
      <c r="E807" s="2"/>
      <c r="F807" s="2"/>
      <c r="G807" s="2"/>
      <c r="H807" s="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</row>
    <row r="808" spans="1:233" s="4" customFormat="1" x14ac:dyDescent="0.25">
      <c r="A808" s="1"/>
      <c r="B808" s="2"/>
      <c r="C808" s="2"/>
      <c r="D808" s="2"/>
      <c r="E808" s="2"/>
      <c r="F808" s="2"/>
      <c r="G808" s="2"/>
      <c r="H808" s="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</row>
    <row r="809" spans="1:233" s="4" customFormat="1" x14ac:dyDescent="0.25">
      <c r="A809" s="1"/>
      <c r="B809" s="2"/>
      <c r="C809" s="2"/>
      <c r="D809" s="2"/>
      <c r="E809" s="2"/>
      <c r="F809" s="2"/>
      <c r="G809" s="2"/>
      <c r="H809" s="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</row>
    <row r="810" spans="1:233" s="4" customFormat="1" x14ac:dyDescent="0.25">
      <c r="A810" s="1"/>
      <c r="B810" s="2"/>
      <c r="C810" s="2"/>
      <c r="D810" s="2"/>
      <c r="E810" s="2"/>
      <c r="F810" s="2"/>
      <c r="G810" s="2"/>
      <c r="H810" s="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</row>
    <row r="811" spans="1:233" s="4" customFormat="1" x14ac:dyDescent="0.25">
      <c r="A811" s="1"/>
      <c r="B811" s="2"/>
      <c r="C811" s="2"/>
      <c r="D811" s="2"/>
      <c r="E811" s="2"/>
      <c r="F811" s="2"/>
      <c r="G811" s="2"/>
      <c r="H811" s="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</row>
    <row r="812" spans="1:233" s="4" customFormat="1" x14ac:dyDescent="0.25">
      <c r="A812" s="1"/>
      <c r="B812" s="2"/>
      <c r="C812" s="2"/>
      <c r="D812" s="2"/>
      <c r="E812" s="2"/>
      <c r="F812" s="2"/>
      <c r="G812" s="2"/>
      <c r="H812" s="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</row>
    <row r="813" spans="1:233" s="4" customFormat="1" x14ac:dyDescent="0.25">
      <c r="A813" s="1"/>
      <c r="B813" s="2"/>
      <c r="C813" s="2"/>
      <c r="D813" s="2"/>
      <c r="E813" s="2"/>
      <c r="F813" s="2"/>
      <c r="G813" s="2"/>
      <c r="H813" s="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</row>
    <row r="814" spans="1:233" s="4" customFormat="1" x14ac:dyDescent="0.25">
      <c r="A814" s="1"/>
      <c r="B814" s="2"/>
      <c r="C814" s="2"/>
      <c r="D814" s="2"/>
      <c r="E814" s="2"/>
      <c r="F814" s="2"/>
      <c r="G814" s="2"/>
      <c r="H814" s="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</row>
    <row r="815" spans="1:233" s="4" customFormat="1" x14ac:dyDescent="0.25">
      <c r="A815" s="1"/>
      <c r="B815" s="2"/>
      <c r="C815" s="2"/>
      <c r="D815" s="2"/>
      <c r="E815" s="2"/>
      <c r="F815" s="2"/>
      <c r="G815" s="2"/>
      <c r="H815" s="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</row>
    <row r="816" spans="1:233" s="4" customFormat="1" x14ac:dyDescent="0.25">
      <c r="A816" s="1"/>
      <c r="B816" s="2"/>
      <c r="C816" s="2"/>
      <c r="D816" s="2"/>
      <c r="E816" s="2"/>
      <c r="F816" s="2"/>
      <c r="G816" s="2"/>
      <c r="H816" s="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</row>
    <row r="817" spans="1:233" s="4" customFormat="1" x14ac:dyDescent="0.25">
      <c r="A817" s="1"/>
      <c r="B817" s="2"/>
      <c r="C817" s="2"/>
      <c r="D817" s="2"/>
      <c r="E817" s="2"/>
      <c r="F817" s="2"/>
      <c r="G817" s="2"/>
      <c r="H817" s="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</row>
    <row r="818" spans="1:233" s="4" customFormat="1" x14ac:dyDescent="0.25">
      <c r="A818" s="1"/>
      <c r="B818" s="2"/>
      <c r="C818" s="2"/>
      <c r="D818" s="2"/>
      <c r="E818" s="2"/>
      <c r="F818" s="2"/>
      <c r="G818" s="2"/>
      <c r="H818" s="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</row>
    <row r="819" spans="1:233" s="4" customFormat="1" x14ac:dyDescent="0.25">
      <c r="A819" s="1"/>
      <c r="B819" s="2"/>
      <c r="C819" s="2"/>
      <c r="D819" s="2"/>
      <c r="E819" s="2"/>
      <c r="F819" s="2"/>
      <c r="G819" s="2"/>
      <c r="H819" s="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</row>
    <row r="820" spans="1:233" s="4" customFormat="1" x14ac:dyDescent="0.25">
      <c r="A820" s="1"/>
      <c r="B820" s="2"/>
      <c r="C820" s="2"/>
      <c r="D820" s="2"/>
      <c r="E820" s="2"/>
      <c r="F820" s="2"/>
      <c r="G820" s="2"/>
      <c r="H820" s="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</row>
    <row r="821" spans="1:233" s="4" customFormat="1" x14ac:dyDescent="0.25">
      <c r="A821" s="1"/>
      <c r="B821" s="2"/>
      <c r="C821" s="2"/>
      <c r="D821" s="2"/>
      <c r="E821" s="2"/>
      <c r="F821" s="2"/>
      <c r="G821" s="2"/>
      <c r="H821" s="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</row>
    <row r="822" spans="1:233" s="4" customFormat="1" x14ac:dyDescent="0.25">
      <c r="A822" s="1"/>
      <c r="B822" s="2"/>
      <c r="C822" s="2"/>
      <c r="D822" s="2"/>
      <c r="E822" s="2"/>
      <c r="F822" s="2"/>
      <c r="G822" s="2"/>
      <c r="H822" s="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</row>
    <row r="823" spans="1:233" s="4" customFormat="1" x14ac:dyDescent="0.25">
      <c r="A823" s="1"/>
      <c r="B823" s="2"/>
      <c r="C823" s="2"/>
      <c r="D823" s="2"/>
      <c r="E823" s="2"/>
      <c r="F823" s="2"/>
      <c r="G823" s="2"/>
      <c r="H823" s="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</row>
    <row r="824" spans="1:233" s="4" customFormat="1" x14ac:dyDescent="0.25">
      <c r="A824" s="1"/>
      <c r="B824" s="2"/>
      <c r="C824" s="2"/>
      <c r="D824" s="2"/>
      <c r="E824" s="2"/>
      <c r="F824" s="2"/>
      <c r="G824" s="2"/>
      <c r="H824" s="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</row>
    <row r="825" spans="1:233" s="4" customFormat="1" x14ac:dyDescent="0.25">
      <c r="A825" s="1"/>
      <c r="B825" s="2"/>
      <c r="C825" s="2"/>
      <c r="D825" s="2"/>
      <c r="E825" s="2"/>
      <c r="F825" s="2"/>
      <c r="G825" s="2"/>
      <c r="H825" s="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</row>
    <row r="826" spans="1:233" s="4" customFormat="1" x14ac:dyDescent="0.25">
      <c r="A826" s="1"/>
      <c r="B826" s="2"/>
      <c r="C826" s="2"/>
      <c r="D826" s="2"/>
      <c r="E826" s="2"/>
      <c r="F826" s="2"/>
      <c r="G826" s="2"/>
      <c r="H826" s="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</row>
    <row r="827" spans="1:233" s="4" customFormat="1" x14ac:dyDescent="0.25">
      <c r="A827" s="1"/>
      <c r="B827" s="2"/>
      <c r="C827" s="2"/>
      <c r="D827" s="2"/>
      <c r="E827" s="2"/>
      <c r="F827" s="2"/>
      <c r="G827" s="2"/>
      <c r="H827" s="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</row>
    <row r="828" spans="1:233" s="4" customFormat="1" x14ac:dyDescent="0.25">
      <c r="A828" s="1"/>
      <c r="B828" s="2"/>
      <c r="C828" s="2"/>
      <c r="D828" s="2"/>
      <c r="E828" s="2"/>
      <c r="F828" s="2"/>
      <c r="G828" s="2"/>
      <c r="H828" s="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</row>
    <row r="829" spans="1:233" s="4" customFormat="1" x14ac:dyDescent="0.25">
      <c r="A829" s="1"/>
      <c r="B829" s="2"/>
      <c r="C829" s="2"/>
      <c r="D829" s="2"/>
      <c r="E829" s="2"/>
      <c r="F829" s="2"/>
      <c r="G829" s="2"/>
      <c r="H829" s="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</row>
    <row r="830" spans="1:233" s="4" customFormat="1" x14ac:dyDescent="0.25">
      <c r="A830" s="1"/>
      <c r="B830" s="2"/>
      <c r="C830" s="2"/>
      <c r="D830" s="2"/>
      <c r="E830" s="2"/>
      <c r="F830" s="2"/>
      <c r="G830" s="2"/>
      <c r="H830" s="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</row>
    <row r="831" spans="1:233" s="4" customFormat="1" x14ac:dyDescent="0.25">
      <c r="A831" s="1"/>
      <c r="B831" s="2"/>
      <c r="C831" s="2"/>
      <c r="D831" s="2"/>
      <c r="E831" s="2"/>
      <c r="F831" s="2"/>
      <c r="G831" s="2"/>
      <c r="H831" s="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</row>
    <row r="832" spans="1:233" s="4" customFormat="1" x14ac:dyDescent="0.25">
      <c r="A832" s="1"/>
      <c r="B832" s="2"/>
      <c r="C832" s="2"/>
      <c r="D832" s="2"/>
      <c r="E832" s="2"/>
      <c r="F832" s="2"/>
      <c r="G832" s="2"/>
      <c r="H832" s="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</row>
    <row r="833" spans="1:233" s="4" customFormat="1" x14ac:dyDescent="0.25">
      <c r="A833" s="1"/>
      <c r="B833" s="2"/>
      <c r="C833" s="2"/>
      <c r="D833" s="2"/>
      <c r="E833" s="2"/>
      <c r="F833" s="2"/>
      <c r="G833" s="2"/>
      <c r="H833" s="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</row>
    <row r="834" spans="1:233" s="4" customFormat="1" x14ac:dyDescent="0.25">
      <c r="A834" s="1"/>
      <c r="B834" s="2"/>
      <c r="C834" s="2"/>
      <c r="D834" s="2"/>
      <c r="E834" s="2"/>
      <c r="F834" s="2"/>
      <c r="G834" s="2"/>
      <c r="H834" s="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</row>
    <row r="835" spans="1:233" s="4" customFormat="1" x14ac:dyDescent="0.25">
      <c r="A835" s="1"/>
      <c r="B835" s="2"/>
      <c r="C835" s="2"/>
      <c r="D835" s="2"/>
      <c r="E835" s="2"/>
      <c r="F835" s="2"/>
      <c r="G835" s="2"/>
      <c r="H835" s="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</row>
    <row r="836" spans="1:233" s="4" customFormat="1" x14ac:dyDescent="0.25">
      <c r="A836" s="1"/>
      <c r="B836" s="2"/>
      <c r="C836" s="2"/>
      <c r="D836" s="2"/>
      <c r="E836" s="2"/>
      <c r="F836" s="2"/>
      <c r="G836" s="2"/>
      <c r="H836" s="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</row>
    <row r="837" spans="1:233" s="4" customFormat="1" x14ac:dyDescent="0.25">
      <c r="A837" s="1"/>
      <c r="B837" s="2"/>
      <c r="C837" s="2"/>
      <c r="D837" s="2"/>
      <c r="E837" s="2"/>
      <c r="F837" s="2"/>
      <c r="G837" s="2"/>
      <c r="H837" s="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</row>
    <row r="838" spans="1:233" s="4" customFormat="1" x14ac:dyDescent="0.25">
      <c r="A838" s="1"/>
      <c r="B838" s="2"/>
      <c r="C838" s="2"/>
      <c r="D838" s="2"/>
      <c r="E838" s="2"/>
      <c r="F838" s="2"/>
      <c r="G838" s="2"/>
      <c r="H838" s="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</row>
    <row r="839" spans="1:233" s="4" customFormat="1" x14ac:dyDescent="0.25">
      <c r="A839" s="1"/>
      <c r="B839" s="2"/>
      <c r="C839" s="2"/>
      <c r="D839" s="2"/>
      <c r="E839" s="2"/>
      <c r="F839" s="2"/>
      <c r="G839" s="2"/>
      <c r="H839" s="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</row>
    <row r="840" spans="1:233" s="4" customFormat="1" x14ac:dyDescent="0.25">
      <c r="A840" s="1"/>
      <c r="B840" s="2"/>
      <c r="C840" s="2"/>
      <c r="D840" s="2"/>
      <c r="E840" s="2"/>
      <c r="F840" s="2"/>
      <c r="G840" s="2"/>
      <c r="H840" s="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</row>
    <row r="841" spans="1:233" s="4" customFormat="1" x14ac:dyDescent="0.25">
      <c r="A841" s="1"/>
      <c r="B841" s="2"/>
      <c r="C841" s="2"/>
      <c r="D841" s="2"/>
      <c r="E841" s="2"/>
      <c r="F841" s="2"/>
      <c r="G841" s="2"/>
      <c r="H841" s="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</row>
    <row r="842" spans="1:233" s="4" customFormat="1" x14ac:dyDescent="0.25">
      <c r="A842" s="1"/>
      <c r="B842" s="2"/>
      <c r="C842" s="2"/>
      <c r="D842" s="2"/>
      <c r="E842" s="2"/>
      <c r="F842" s="2"/>
      <c r="G842" s="2"/>
      <c r="H842" s="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</row>
    <row r="843" spans="1:233" s="4" customFormat="1" x14ac:dyDescent="0.25">
      <c r="A843" s="1"/>
      <c r="B843" s="2"/>
      <c r="C843" s="2"/>
      <c r="D843" s="2"/>
      <c r="E843" s="2"/>
      <c r="F843" s="2"/>
      <c r="G843" s="2"/>
      <c r="H843" s="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</row>
    <row r="844" spans="1:233" s="4" customFormat="1" x14ac:dyDescent="0.25">
      <c r="A844" s="1"/>
      <c r="B844" s="2"/>
      <c r="C844" s="2"/>
      <c r="D844" s="2"/>
      <c r="E844" s="2"/>
      <c r="F844" s="2"/>
      <c r="G844" s="2"/>
      <c r="H844" s="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</row>
    <row r="845" spans="1:233" s="4" customFormat="1" x14ac:dyDescent="0.25">
      <c r="A845" s="1"/>
      <c r="B845" s="2"/>
      <c r="C845" s="2"/>
      <c r="D845" s="2"/>
      <c r="E845" s="2"/>
      <c r="F845" s="2"/>
      <c r="G845" s="2"/>
      <c r="H845" s="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</row>
    <row r="846" spans="1:233" s="4" customFormat="1" x14ac:dyDescent="0.25">
      <c r="A846" s="1"/>
      <c r="B846" s="2"/>
      <c r="C846" s="2"/>
      <c r="D846" s="2"/>
      <c r="E846" s="2"/>
      <c r="F846" s="2"/>
      <c r="G846" s="2"/>
      <c r="H846" s="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</row>
    <row r="847" spans="1:233" s="4" customFormat="1" x14ac:dyDescent="0.25">
      <c r="A847" s="1"/>
      <c r="B847" s="2"/>
      <c r="C847" s="2"/>
      <c r="D847" s="2"/>
      <c r="E847" s="2"/>
      <c r="F847" s="2"/>
      <c r="G847" s="2"/>
      <c r="H847" s="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</row>
    <row r="848" spans="1:233" s="4" customFormat="1" x14ac:dyDescent="0.25">
      <c r="A848" s="1"/>
      <c r="B848" s="2"/>
      <c r="C848" s="2"/>
      <c r="D848" s="2"/>
      <c r="E848" s="2"/>
      <c r="F848" s="2"/>
      <c r="G848" s="2"/>
      <c r="H848" s="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</row>
    <row r="849" spans="1:233" s="4" customFormat="1" x14ac:dyDescent="0.25">
      <c r="A849" s="1"/>
      <c r="B849" s="2"/>
      <c r="C849" s="2"/>
      <c r="D849" s="2"/>
      <c r="E849" s="2"/>
      <c r="F849" s="2"/>
      <c r="G849" s="2"/>
      <c r="H849" s="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</row>
    <row r="850" spans="1:233" s="4" customFormat="1" x14ac:dyDescent="0.25">
      <c r="A850" s="1"/>
      <c r="B850" s="2"/>
      <c r="C850" s="2"/>
      <c r="D850" s="2"/>
      <c r="E850" s="2"/>
      <c r="F850" s="2"/>
      <c r="G850" s="2"/>
      <c r="H850" s="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</row>
    <row r="851" spans="1:233" s="4" customFormat="1" x14ac:dyDescent="0.25">
      <c r="A851" s="1"/>
      <c r="B851" s="2"/>
      <c r="C851" s="2"/>
      <c r="D851" s="2"/>
      <c r="E851" s="2"/>
      <c r="F851" s="2"/>
      <c r="G851" s="2"/>
      <c r="H851" s="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</row>
    <row r="852" spans="1:233" s="4" customFormat="1" x14ac:dyDescent="0.25">
      <c r="A852" s="1"/>
      <c r="B852" s="2"/>
      <c r="C852" s="2"/>
      <c r="D852" s="2"/>
      <c r="E852" s="2"/>
      <c r="F852" s="2"/>
      <c r="G852" s="2"/>
      <c r="H852" s="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</row>
    <row r="853" spans="1:233" s="4" customFormat="1" x14ac:dyDescent="0.25">
      <c r="A853" s="1"/>
      <c r="B853" s="2"/>
      <c r="C853" s="2"/>
      <c r="D853" s="2"/>
      <c r="E853" s="2"/>
      <c r="F853" s="2"/>
      <c r="G853" s="2"/>
      <c r="H853" s="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</row>
    <row r="854" spans="1:233" s="4" customFormat="1" x14ac:dyDescent="0.25">
      <c r="A854" s="1"/>
      <c r="B854" s="2"/>
      <c r="C854" s="2"/>
      <c r="D854" s="2"/>
      <c r="E854" s="2"/>
      <c r="F854" s="2"/>
      <c r="G854" s="2"/>
      <c r="H854" s="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</row>
    <row r="855" spans="1:233" s="4" customFormat="1" x14ac:dyDescent="0.25">
      <c r="A855" s="1"/>
      <c r="B855" s="2"/>
      <c r="C855" s="2"/>
      <c r="D855" s="2"/>
      <c r="E855" s="2"/>
      <c r="F855" s="2"/>
      <c r="G855" s="2"/>
      <c r="H855" s="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</row>
    <row r="856" spans="1:233" s="4" customFormat="1" x14ac:dyDescent="0.25">
      <c r="A856" s="1"/>
      <c r="B856" s="2"/>
      <c r="C856" s="2"/>
      <c r="D856" s="2"/>
      <c r="E856" s="2"/>
      <c r="F856" s="2"/>
      <c r="G856" s="2"/>
      <c r="H856" s="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</row>
    <row r="857" spans="1:233" s="4" customFormat="1" x14ac:dyDescent="0.25">
      <c r="A857" s="1"/>
      <c r="B857" s="2"/>
      <c r="C857" s="2"/>
      <c r="D857" s="2"/>
      <c r="E857" s="2"/>
      <c r="F857" s="2"/>
      <c r="G857" s="2"/>
      <c r="H857" s="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</row>
    <row r="858" spans="1:233" s="4" customFormat="1" x14ac:dyDescent="0.25">
      <c r="A858" s="1"/>
      <c r="B858" s="2"/>
      <c r="C858" s="2"/>
      <c r="D858" s="2"/>
      <c r="E858" s="2"/>
      <c r="F858" s="2"/>
      <c r="G858" s="2"/>
      <c r="H858" s="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</row>
    <row r="859" spans="1:233" s="4" customFormat="1" x14ac:dyDescent="0.25">
      <c r="A859" s="1"/>
      <c r="B859" s="2"/>
      <c r="C859" s="2"/>
      <c r="D859" s="2"/>
      <c r="E859" s="2"/>
      <c r="F859" s="2"/>
      <c r="G859" s="2"/>
      <c r="H859" s="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</row>
    <row r="860" spans="1:233" s="4" customFormat="1" x14ac:dyDescent="0.25">
      <c r="A860" s="1"/>
      <c r="B860" s="2"/>
      <c r="C860" s="2"/>
      <c r="D860" s="2"/>
      <c r="E860" s="2"/>
      <c r="F860" s="2"/>
      <c r="G860" s="2"/>
      <c r="H860" s="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</row>
    <row r="861" spans="1:233" s="4" customFormat="1" x14ac:dyDescent="0.25">
      <c r="A861" s="1"/>
      <c r="B861" s="2"/>
      <c r="C861" s="2"/>
      <c r="D861" s="2"/>
      <c r="E861" s="2"/>
      <c r="F861" s="2"/>
      <c r="G861" s="2"/>
      <c r="H861" s="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</row>
    <row r="862" spans="1:233" s="4" customFormat="1" x14ac:dyDescent="0.25">
      <c r="A862" s="1"/>
      <c r="B862" s="2"/>
      <c r="C862" s="2"/>
      <c r="D862" s="2"/>
      <c r="E862" s="2"/>
      <c r="F862" s="2"/>
      <c r="G862" s="2"/>
      <c r="H862" s="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</row>
    <row r="863" spans="1:233" s="4" customFormat="1" x14ac:dyDescent="0.25">
      <c r="A863" s="1"/>
      <c r="B863" s="2"/>
      <c r="C863" s="2"/>
      <c r="D863" s="2"/>
      <c r="E863" s="2"/>
      <c r="F863" s="2"/>
      <c r="G863" s="2"/>
      <c r="H863" s="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</row>
    <row r="864" spans="1:233" s="4" customFormat="1" x14ac:dyDescent="0.25">
      <c r="A864" s="1"/>
      <c r="B864" s="2"/>
      <c r="C864" s="2"/>
      <c r="D864" s="2"/>
      <c r="E864" s="2"/>
      <c r="F864" s="2"/>
      <c r="G864" s="2"/>
      <c r="H864" s="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</row>
    <row r="865" spans="1:233" s="4" customFormat="1" x14ac:dyDescent="0.25">
      <c r="A865" s="1"/>
      <c r="B865" s="2"/>
      <c r="C865" s="2"/>
      <c r="D865" s="2"/>
      <c r="E865" s="2"/>
      <c r="F865" s="2"/>
      <c r="G865" s="2"/>
      <c r="H865" s="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</row>
    <row r="866" spans="1:233" s="4" customFormat="1" x14ac:dyDescent="0.25">
      <c r="A866" s="1"/>
      <c r="B866" s="2"/>
      <c r="C866" s="2"/>
      <c r="D866" s="2"/>
      <c r="E866" s="2"/>
      <c r="F866" s="2"/>
      <c r="G866" s="2"/>
      <c r="H866" s="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</row>
    <row r="867" spans="1:233" s="4" customFormat="1" x14ac:dyDescent="0.25">
      <c r="A867" s="1"/>
      <c r="B867" s="2"/>
      <c r="C867" s="2"/>
      <c r="D867" s="2"/>
      <c r="E867" s="2"/>
      <c r="F867" s="2"/>
      <c r="G867" s="2"/>
      <c r="H867" s="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</row>
    <row r="868" spans="1:233" s="4" customFormat="1" x14ac:dyDescent="0.25">
      <c r="A868" s="1"/>
      <c r="B868" s="2"/>
      <c r="C868" s="2"/>
      <c r="D868" s="2"/>
      <c r="E868" s="2"/>
      <c r="F868" s="2"/>
      <c r="G868" s="2"/>
      <c r="H868" s="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</row>
    <row r="869" spans="1:233" s="4" customFormat="1" x14ac:dyDescent="0.25">
      <c r="A869" s="1"/>
      <c r="B869" s="2"/>
      <c r="C869" s="2"/>
      <c r="D869" s="2"/>
      <c r="E869" s="2"/>
      <c r="F869" s="2"/>
      <c r="G869" s="2"/>
      <c r="H869" s="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</row>
    <row r="870" spans="1:233" s="4" customFormat="1" x14ac:dyDescent="0.25">
      <c r="A870" s="1"/>
      <c r="B870" s="2"/>
      <c r="C870" s="2"/>
      <c r="D870" s="2"/>
      <c r="E870" s="2"/>
      <c r="F870" s="2"/>
      <c r="G870" s="2"/>
      <c r="H870" s="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</row>
    <row r="871" spans="1:233" s="4" customFormat="1" x14ac:dyDescent="0.25">
      <c r="A871" s="1"/>
      <c r="B871" s="2"/>
      <c r="C871" s="2"/>
      <c r="D871" s="2"/>
      <c r="E871" s="2"/>
      <c r="F871" s="2"/>
      <c r="G871" s="2"/>
      <c r="H871" s="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</row>
    <row r="872" spans="1:233" s="4" customFormat="1" x14ac:dyDescent="0.25">
      <c r="A872" s="1"/>
      <c r="B872" s="2"/>
      <c r="C872" s="2"/>
      <c r="D872" s="2"/>
      <c r="E872" s="2"/>
      <c r="F872" s="2"/>
      <c r="G872" s="2"/>
      <c r="H872" s="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</row>
    <row r="873" spans="1:233" s="4" customFormat="1" x14ac:dyDescent="0.25">
      <c r="A873" s="1"/>
      <c r="B873" s="2"/>
      <c r="C873" s="2"/>
      <c r="D873" s="2"/>
      <c r="E873" s="2"/>
      <c r="F873" s="2"/>
      <c r="G873" s="2"/>
      <c r="H873" s="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</row>
    <row r="874" spans="1:233" s="4" customFormat="1" x14ac:dyDescent="0.25">
      <c r="A874" s="1"/>
      <c r="B874" s="2"/>
      <c r="C874" s="2"/>
      <c r="D874" s="2"/>
      <c r="E874" s="2"/>
      <c r="F874" s="2"/>
      <c r="G874" s="2"/>
      <c r="H874" s="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</row>
    <row r="875" spans="1:233" s="4" customFormat="1" x14ac:dyDescent="0.25">
      <c r="A875" s="1"/>
      <c r="B875" s="2"/>
      <c r="C875" s="2"/>
      <c r="D875" s="2"/>
      <c r="E875" s="2"/>
      <c r="F875" s="2"/>
      <c r="G875" s="2"/>
      <c r="H875" s="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</row>
    <row r="876" spans="1:233" s="4" customFormat="1" x14ac:dyDescent="0.25">
      <c r="A876" s="1"/>
      <c r="B876" s="2"/>
      <c r="C876" s="2"/>
      <c r="D876" s="2"/>
      <c r="E876" s="2"/>
      <c r="F876" s="2"/>
      <c r="G876" s="2"/>
      <c r="H876" s="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</row>
    <row r="877" spans="1:233" s="4" customFormat="1" x14ac:dyDescent="0.25">
      <c r="A877" s="1"/>
      <c r="B877" s="2"/>
      <c r="C877" s="2"/>
      <c r="D877" s="2"/>
      <c r="E877" s="2"/>
      <c r="F877" s="2"/>
      <c r="G877" s="2"/>
      <c r="H877" s="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</row>
    <row r="878" spans="1:233" s="4" customFormat="1" x14ac:dyDescent="0.25">
      <c r="A878" s="1"/>
      <c r="B878" s="2"/>
      <c r="C878" s="2"/>
      <c r="D878" s="2"/>
      <c r="E878" s="2"/>
      <c r="F878" s="2"/>
      <c r="G878" s="2"/>
      <c r="H878" s="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</row>
    <row r="879" spans="1:233" s="4" customFormat="1" x14ac:dyDescent="0.25">
      <c r="A879" s="1"/>
      <c r="B879" s="2"/>
      <c r="C879" s="2"/>
      <c r="D879" s="2"/>
      <c r="E879" s="2"/>
      <c r="F879" s="2"/>
      <c r="G879" s="2"/>
      <c r="H879" s="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</row>
    <row r="880" spans="1:233" s="4" customFormat="1" x14ac:dyDescent="0.25">
      <c r="A880" s="1"/>
      <c r="B880" s="2"/>
      <c r="C880" s="2"/>
      <c r="D880" s="2"/>
      <c r="E880" s="2"/>
      <c r="F880" s="2"/>
      <c r="G880" s="2"/>
      <c r="H880" s="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</row>
    <row r="881" spans="1:233" s="4" customFormat="1" x14ac:dyDescent="0.25">
      <c r="A881" s="1"/>
      <c r="B881" s="2"/>
      <c r="C881" s="2"/>
      <c r="D881" s="2"/>
      <c r="E881" s="2"/>
      <c r="F881" s="2"/>
      <c r="G881" s="2"/>
      <c r="H881" s="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</row>
    <row r="882" spans="1:233" s="4" customFormat="1" x14ac:dyDescent="0.25">
      <c r="A882" s="1"/>
      <c r="B882" s="2"/>
      <c r="C882" s="2"/>
      <c r="D882" s="2"/>
      <c r="E882" s="2"/>
      <c r="F882" s="2"/>
      <c r="G882" s="2"/>
      <c r="H882" s="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</row>
    <row r="883" spans="1:233" s="4" customFormat="1" x14ac:dyDescent="0.25">
      <c r="A883" s="1"/>
      <c r="B883" s="2"/>
      <c r="C883" s="2"/>
      <c r="D883" s="2"/>
      <c r="E883" s="2"/>
      <c r="F883" s="2"/>
      <c r="G883" s="2"/>
      <c r="H883" s="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</row>
    <row r="884" spans="1:233" s="4" customFormat="1" x14ac:dyDescent="0.25">
      <c r="A884" s="1"/>
      <c r="B884" s="2"/>
      <c r="C884" s="2"/>
      <c r="D884" s="2"/>
      <c r="E884" s="2"/>
      <c r="F884" s="2"/>
      <c r="G884" s="2"/>
      <c r="H884" s="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</row>
    <row r="885" spans="1:233" s="4" customFormat="1" x14ac:dyDescent="0.25">
      <c r="A885" s="1"/>
      <c r="B885" s="2"/>
      <c r="C885" s="2"/>
      <c r="D885" s="2"/>
      <c r="E885" s="2"/>
      <c r="F885" s="2"/>
      <c r="G885" s="2"/>
      <c r="H885" s="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</row>
    <row r="886" spans="1:233" s="4" customFormat="1" x14ac:dyDescent="0.25">
      <c r="A886" s="1"/>
      <c r="B886" s="2"/>
      <c r="C886" s="2"/>
      <c r="D886" s="2"/>
      <c r="E886" s="2"/>
      <c r="F886" s="2"/>
      <c r="G886" s="2"/>
      <c r="H886" s="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</row>
    <row r="887" spans="1:233" s="4" customFormat="1" x14ac:dyDescent="0.25">
      <c r="A887" s="1"/>
      <c r="B887" s="2"/>
      <c r="C887" s="2"/>
      <c r="D887" s="2"/>
      <c r="E887" s="2"/>
      <c r="F887" s="2"/>
      <c r="G887" s="2"/>
      <c r="H887" s="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</row>
    <row r="888" spans="1:233" s="4" customFormat="1" x14ac:dyDescent="0.25">
      <c r="A888" s="1"/>
      <c r="B888" s="2"/>
      <c r="C888" s="2"/>
      <c r="D888" s="2"/>
      <c r="E888" s="2"/>
      <c r="F888" s="2"/>
      <c r="G888" s="2"/>
      <c r="H888" s="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</row>
    <row r="889" spans="1:233" s="4" customFormat="1" x14ac:dyDescent="0.25">
      <c r="A889" s="1"/>
      <c r="B889" s="2"/>
      <c r="C889" s="2"/>
      <c r="D889" s="2"/>
      <c r="E889" s="2"/>
      <c r="F889" s="2"/>
      <c r="G889" s="2"/>
      <c r="H889" s="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</row>
    <row r="890" spans="1:233" s="4" customFormat="1" x14ac:dyDescent="0.25">
      <c r="A890" s="1"/>
      <c r="B890" s="2"/>
      <c r="C890" s="2"/>
      <c r="D890" s="2"/>
      <c r="E890" s="2"/>
      <c r="F890" s="2"/>
      <c r="G890" s="2"/>
      <c r="H890" s="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</row>
    <row r="891" spans="1:233" s="4" customFormat="1" x14ac:dyDescent="0.25">
      <c r="A891" s="1"/>
      <c r="B891" s="2"/>
      <c r="C891" s="2"/>
      <c r="D891" s="2"/>
      <c r="E891" s="2"/>
      <c r="F891" s="2"/>
      <c r="G891" s="2"/>
      <c r="H891" s="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</row>
    <row r="892" spans="1:233" s="4" customFormat="1" x14ac:dyDescent="0.25">
      <c r="A892" s="1"/>
      <c r="B892" s="2"/>
      <c r="C892" s="2"/>
      <c r="D892" s="2"/>
      <c r="E892" s="2"/>
      <c r="F892" s="2"/>
      <c r="G892" s="2"/>
      <c r="H892" s="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</row>
    <row r="893" spans="1:233" s="4" customFormat="1" x14ac:dyDescent="0.25">
      <c r="A893" s="1"/>
      <c r="B893" s="2"/>
      <c r="C893" s="2"/>
      <c r="D893" s="2"/>
      <c r="E893" s="2"/>
      <c r="F893" s="2"/>
      <c r="G893" s="2"/>
      <c r="H893" s="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</row>
    <row r="894" spans="1:233" s="4" customFormat="1" x14ac:dyDescent="0.25">
      <c r="A894" s="1"/>
      <c r="B894" s="2"/>
      <c r="C894" s="2"/>
      <c r="D894" s="2"/>
      <c r="E894" s="2"/>
      <c r="F894" s="2"/>
      <c r="G894" s="2"/>
      <c r="H894" s="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</row>
    <row r="895" spans="1:233" s="4" customFormat="1" x14ac:dyDescent="0.25">
      <c r="A895" s="1"/>
      <c r="B895" s="2"/>
      <c r="C895" s="2"/>
      <c r="D895" s="2"/>
      <c r="E895" s="2"/>
      <c r="F895" s="2"/>
      <c r="G895" s="2"/>
      <c r="H895" s="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</row>
    <row r="896" spans="1:233" s="4" customFormat="1" x14ac:dyDescent="0.25">
      <c r="A896" s="1"/>
      <c r="B896" s="2"/>
      <c r="C896" s="2"/>
      <c r="D896" s="2"/>
      <c r="E896" s="2"/>
      <c r="F896" s="2"/>
      <c r="G896" s="2"/>
      <c r="H896" s="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</row>
    <row r="897" spans="1:233" s="4" customFormat="1" x14ac:dyDescent="0.25">
      <c r="A897" s="1"/>
      <c r="B897" s="2"/>
      <c r="C897" s="2"/>
      <c r="D897" s="2"/>
      <c r="E897" s="2"/>
      <c r="F897" s="2"/>
      <c r="G897" s="2"/>
      <c r="H897" s="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</row>
    <row r="898" spans="1:233" s="4" customFormat="1" x14ac:dyDescent="0.25">
      <c r="A898" s="1"/>
      <c r="B898" s="2"/>
      <c r="C898" s="2"/>
      <c r="D898" s="2"/>
      <c r="E898" s="2"/>
      <c r="F898" s="2"/>
      <c r="G898" s="2"/>
      <c r="H898" s="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</row>
    <row r="899" spans="1:233" s="4" customFormat="1" x14ac:dyDescent="0.25">
      <c r="A899" s="1"/>
      <c r="B899" s="2"/>
      <c r="C899" s="2"/>
      <c r="D899" s="2"/>
      <c r="E899" s="2"/>
      <c r="F899" s="2"/>
      <c r="G899" s="2"/>
      <c r="H899" s="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</row>
    <row r="900" spans="1:233" s="4" customFormat="1" x14ac:dyDescent="0.25">
      <c r="A900" s="1"/>
      <c r="B900" s="2"/>
      <c r="C900" s="2"/>
      <c r="D900" s="2"/>
      <c r="E900" s="2"/>
      <c r="F900" s="2"/>
      <c r="G900" s="2"/>
      <c r="H900" s="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</row>
    <row r="901" spans="1:233" s="4" customFormat="1" x14ac:dyDescent="0.25">
      <c r="A901" s="1"/>
      <c r="B901" s="2"/>
      <c r="C901" s="2"/>
      <c r="D901" s="2"/>
      <c r="E901" s="2"/>
      <c r="F901" s="2"/>
      <c r="G901" s="2"/>
      <c r="H901" s="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</row>
    <row r="902" spans="1:233" s="4" customFormat="1" x14ac:dyDescent="0.25">
      <c r="A902" s="1"/>
      <c r="B902" s="2"/>
      <c r="C902" s="2"/>
      <c r="D902" s="2"/>
      <c r="E902" s="2"/>
      <c r="F902" s="2"/>
      <c r="G902" s="2"/>
      <c r="H902" s="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</row>
    <row r="903" spans="1:233" s="4" customFormat="1" x14ac:dyDescent="0.25">
      <c r="A903" s="1"/>
      <c r="B903" s="2"/>
      <c r="C903" s="2"/>
      <c r="D903" s="2"/>
      <c r="E903" s="2"/>
      <c r="F903" s="2"/>
      <c r="G903" s="2"/>
      <c r="H903" s="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</row>
    <row r="904" spans="1:233" s="4" customFormat="1" x14ac:dyDescent="0.25">
      <c r="A904" s="1"/>
      <c r="B904" s="2"/>
      <c r="C904" s="2"/>
      <c r="D904" s="2"/>
      <c r="E904" s="2"/>
      <c r="F904" s="2"/>
      <c r="G904" s="2"/>
      <c r="H904" s="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</row>
    <row r="905" spans="1:233" s="4" customFormat="1" x14ac:dyDescent="0.25">
      <c r="A905" s="1"/>
      <c r="B905" s="2"/>
      <c r="C905" s="2"/>
      <c r="D905" s="2"/>
      <c r="E905" s="2"/>
      <c r="F905" s="2"/>
      <c r="G905" s="2"/>
      <c r="H905" s="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</row>
    <row r="906" spans="1:233" s="4" customFormat="1" x14ac:dyDescent="0.25">
      <c r="A906" s="1"/>
      <c r="B906" s="2"/>
      <c r="C906" s="2"/>
      <c r="D906" s="2"/>
      <c r="E906" s="2"/>
      <c r="F906" s="2"/>
      <c r="G906" s="2"/>
      <c r="H906" s="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</row>
    <row r="907" spans="1:233" s="4" customFormat="1" x14ac:dyDescent="0.25">
      <c r="A907" s="1"/>
      <c r="B907" s="2"/>
      <c r="C907" s="2"/>
      <c r="D907" s="2"/>
      <c r="E907" s="2"/>
      <c r="F907" s="2"/>
      <c r="G907" s="2"/>
      <c r="H907" s="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</row>
    <row r="908" spans="1:233" s="4" customFormat="1" x14ac:dyDescent="0.25">
      <c r="A908" s="1"/>
      <c r="B908" s="2"/>
      <c r="C908" s="2"/>
      <c r="D908" s="2"/>
      <c r="E908" s="2"/>
      <c r="F908" s="2"/>
      <c r="G908" s="2"/>
      <c r="H908" s="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</row>
    <row r="909" spans="1:233" s="4" customFormat="1" x14ac:dyDescent="0.25">
      <c r="A909" s="1"/>
      <c r="B909" s="2"/>
      <c r="C909" s="2"/>
      <c r="D909" s="2"/>
      <c r="E909" s="2"/>
      <c r="F909" s="2"/>
      <c r="G909" s="2"/>
      <c r="H909" s="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</row>
    <row r="910" spans="1:233" s="4" customFormat="1" x14ac:dyDescent="0.25">
      <c r="A910" s="1"/>
      <c r="B910" s="2"/>
      <c r="C910" s="2"/>
      <c r="D910" s="2"/>
      <c r="E910" s="2"/>
      <c r="F910" s="2"/>
      <c r="G910" s="2"/>
      <c r="H910" s="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</row>
    <row r="911" spans="1:233" s="4" customFormat="1" x14ac:dyDescent="0.25">
      <c r="A911" s="1"/>
      <c r="B911" s="2"/>
      <c r="C911" s="2"/>
      <c r="D911" s="2"/>
      <c r="E911" s="2"/>
      <c r="F911" s="2"/>
      <c r="G911" s="2"/>
      <c r="H911" s="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</row>
    <row r="912" spans="1:233" s="4" customFormat="1" x14ac:dyDescent="0.25">
      <c r="A912" s="1"/>
      <c r="B912" s="2"/>
      <c r="C912" s="2"/>
      <c r="D912" s="2"/>
      <c r="E912" s="2"/>
      <c r="F912" s="2"/>
      <c r="G912" s="2"/>
      <c r="H912" s="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</row>
    <row r="913" spans="1:233" s="4" customFormat="1" x14ac:dyDescent="0.25">
      <c r="A913" s="1"/>
      <c r="B913" s="2"/>
      <c r="C913" s="2"/>
      <c r="D913" s="2"/>
      <c r="E913" s="2"/>
      <c r="F913" s="2"/>
      <c r="G913" s="2"/>
      <c r="H913" s="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</row>
    <row r="914" spans="1:233" s="4" customFormat="1" x14ac:dyDescent="0.25">
      <c r="A914" s="1"/>
      <c r="B914" s="2"/>
      <c r="C914" s="2"/>
      <c r="D914" s="2"/>
      <c r="E914" s="2"/>
      <c r="F914" s="2"/>
      <c r="G914" s="2"/>
      <c r="H914" s="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</row>
    <row r="915" spans="1:233" s="4" customFormat="1" x14ac:dyDescent="0.25">
      <c r="A915" s="1"/>
      <c r="B915" s="2"/>
      <c r="C915" s="2"/>
      <c r="D915" s="2"/>
      <c r="E915" s="2"/>
      <c r="F915" s="2"/>
      <c r="G915" s="2"/>
      <c r="H915" s="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</row>
    <row r="916" spans="1:233" s="4" customFormat="1" x14ac:dyDescent="0.25">
      <c r="A916" s="1"/>
      <c r="B916" s="2"/>
      <c r="C916" s="2"/>
      <c r="D916" s="2"/>
      <c r="E916" s="2"/>
      <c r="F916" s="2"/>
      <c r="G916" s="2"/>
      <c r="H916" s="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</row>
    <row r="917" spans="1:233" s="4" customFormat="1" x14ac:dyDescent="0.25">
      <c r="A917" s="1"/>
      <c r="B917" s="2"/>
      <c r="C917" s="2"/>
      <c r="D917" s="2"/>
      <c r="E917" s="2"/>
      <c r="F917" s="2"/>
      <c r="G917" s="2"/>
      <c r="H917" s="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</row>
    <row r="918" spans="1:233" s="4" customFormat="1" x14ac:dyDescent="0.25">
      <c r="A918" s="1"/>
      <c r="B918" s="2"/>
      <c r="C918" s="2"/>
      <c r="D918" s="2"/>
      <c r="E918" s="2"/>
      <c r="F918" s="2"/>
      <c r="G918" s="2"/>
      <c r="H918" s="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</row>
    <row r="919" spans="1:233" s="4" customFormat="1" x14ac:dyDescent="0.25">
      <c r="A919" s="1"/>
      <c r="B919" s="2"/>
      <c r="C919" s="2"/>
      <c r="D919" s="2"/>
      <c r="E919" s="2"/>
      <c r="F919" s="2"/>
      <c r="G919" s="2"/>
      <c r="H919" s="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</row>
    <row r="920" spans="1:233" s="4" customFormat="1" x14ac:dyDescent="0.25">
      <c r="A920" s="1"/>
      <c r="B920" s="2"/>
      <c r="C920" s="2"/>
      <c r="D920" s="2"/>
      <c r="E920" s="2"/>
      <c r="F920" s="2"/>
      <c r="G920" s="2"/>
      <c r="H920" s="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</row>
    <row r="921" spans="1:233" s="4" customFormat="1" x14ac:dyDescent="0.25">
      <c r="A921" s="1"/>
      <c r="B921" s="2"/>
      <c r="C921" s="2"/>
      <c r="D921" s="2"/>
      <c r="E921" s="2"/>
      <c r="F921" s="2"/>
      <c r="G921" s="2"/>
      <c r="H921" s="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</row>
    <row r="922" spans="1:233" s="4" customFormat="1" x14ac:dyDescent="0.25">
      <c r="A922" s="1"/>
      <c r="B922" s="2"/>
      <c r="C922" s="2"/>
      <c r="D922" s="2"/>
      <c r="E922" s="2"/>
      <c r="F922" s="2"/>
      <c r="G922" s="2"/>
      <c r="H922" s="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</row>
    <row r="923" spans="1:233" s="4" customFormat="1" x14ac:dyDescent="0.25">
      <c r="A923" s="1"/>
      <c r="B923" s="2"/>
      <c r="C923" s="2"/>
      <c r="D923" s="2"/>
      <c r="E923" s="2"/>
      <c r="F923" s="2"/>
      <c r="G923" s="2"/>
      <c r="H923" s="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</row>
    <row r="924" spans="1:233" s="4" customFormat="1" x14ac:dyDescent="0.25">
      <c r="A924" s="1"/>
      <c r="B924" s="2"/>
      <c r="C924" s="2"/>
      <c r="D924" s="2"/>
      <c r="E924" s="2"/>
      <c r="F924" s="2"/>
      <c r="G924" s="2"/>
      <c r="H924" s="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</row>
    <row r="925" spans="1:233" s="4" customFormat="1" x14ac:dyDescent="0.25">
      <c r="A925" s="1"/>
      <c r="B925" s="2"/>
      <c r="C925" s="2"/>
      <c r="D925" s="2"/>
      <c r="E925" s="2"/>
      <c r="F925" s="2"/>
      <c r="G925" s="2"/>
      <c r="H925" s="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</row>
    <row r="926" spans="1:233" s="4" customFormat="1" x14ac:dyDescent="0.25">
      <c r="A926" s="1"/>
      <c r="B926" s="2"/>
      <c r="C926" s="2"/>
      <c r="D926" s="2"/>
      <c r="E926" s="2"/>
      <c r="F926" s="2"/>
      <c r="G926" s="2"/>
      <c r="H926" s="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</row>
    <row r="927" spans="1:233" s="4" customFormat="1" x14ac:dyDescent="0.25">
      <c r="A927" s="1"/>
      <c r="B927" s="2"/>
      <c r="C927" s="2"/>
      <c r="D927" s="2"/>
      <c r="E927" s="2"/>
      <c r="F927" s="2"/>
      <c r="G927" s="2"/>
      <c r="H927" s="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</row>
    <row r="928" spans="1:233" s="4" customFormat="1" x14ac:dyDescent="0.25">
      <c r="A928" s="1"/>
      <c r="B928" s="2"/>
      <c r="C928" s="2"/>
      <c r="D928" s="2"/>
      <c r="E928" s="2"/>
      <c r="F928" s="2"/>
      <c r="G928" s="2"/>
      <c r="H928" s="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</row>
    <row r="929" spans="1:233" s="4" customFormat="1" x14ac:dyDescent="0.25">
      <c r="A929" s="1"/>
      <c r="B929" s="2"/>
      <c r="C929" s="2"/>
      <c r="D929" s="2"/>
      <c r="E929" s="2"/>
      <c r="F929" s="2"/>
      <c r="G929" s="2"/>
      <c r="H929" s="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</row>
    <row r="930" spans="1:233" s="4" customFormat="1" x14ac:dyDescent="0.25">
      <c r="A930" s="1"/>
      <c r="B930" s="2"/>
      <c r="C930" s="2"/>
      <c r="D930" s="2"/>
      <c r="E930" s="2"/>
      <c r="F930" s="2"/>
      <c r="G930" s="2"/>
      <c r="H930" s="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</row>
    <row r="931" spans="1:233" s="4" customFormat="1" x14ac:dyDescent="0.25">
      <c r="A931" s="1"/>
      <c r="B931" s="2"/>
      <c r="C931" s="2"/>
      <c r="D931" s="2"/>
      <c r="E931" s="2"/>
      <c r="F931" s="2"/>
      <c r="G931" s="2"/>
      <c r="H931" s="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</row>
    <row r="932" spans="1:233" s="4" customFormat="1" x14ac:dyDescent="0.25">
      <c r="A932" s="1"/>
      <c r="B932" s="2"/>
      <c r="C932" s="2"/>
      <c r="D932" s="2"/>
      <c r="E932" s="2"/>
      <c r="F932" s="2"/>
      <c r="G932" s="2"/>
      <c r="H932" s="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</row>
    <row r="933" spans="1:233" s="4" customFormat="1" x14ac:dyDescent="0.25">
      <c r="A933" s="1"/>
      <c r="B933" s="2"/>
      <c r="C933" s="2"/>
      <c r="D933" s="2"/>
      <c r="E933" s="2"/>
      <c r="F933" s="2"/>
      <c r="G933" s="2"/>
      <c r="H933" s="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</row>
    <row r="934" spans="1:233" s="4" customFormat="1" x14ac:dyDescent="0.25">
      <c r="A934" s="1"/>
      <c r="B934" s="2"/>
      <c r="C934" s="2"/>
      <c r="D934" s="2"/>
      <c r="E934" s="2"/>
      <c r="F934" s="2"/>
      <c r="G934" s="2"/>
      <c r="H934" s="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</row>
    <row r="935" spans="1:233" s="4" customFormat="1" x14ac:dyDescent="0.25">
      <c r="A935" s="1"/>
      <c r="B935" s="2"/>
      <c r="C935" s="2"/>
      <c r="D935" s="2"/>
      <c r="E935" s="2"/>
      <c r="F935" s="2"/>
      <c r="G935" s="2"/>
      <c r="H935" s="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</row>
    <row r="936" spans="1:233" s="4" customFormat="1" x14ac:dyDescent="0.25">
      <c r="A936" s="1"/>
      <c r="B936" s="2"/>
      <c r="C936" s="2"/>
      <c r="D936" s="2"/>
      <c r="E936" s="2"/>
      <c r="F936" s="2"/>
      <c r="G936" s="2"/>
      <c r="H936" s="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</row>
    <row r="937" spans="1:233" s="4" customFormat="1" x14ac:dyDescent="0.25">
      <c r="A937" s="1"/>
      <c r="B937" s="2"/>
      <c r="C937" s="2"/>
      <c r="D937" s="2"/>
      <c r="E937" s="2"/>
      <c r="F937" s="2"/>
      <c r="G937" s="2"/>
      <c r="H937" s="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</row>
    <row r="938" spans="1:233" s="4" customFormat="1" x14ac:dyDescent="0.25">
      <c r="A938" s="1"/>
      <c r="B938" s="2"/>
      <c r="C938" s="2"/>
      <c r="D938" s="2"/>
      <c r="E938" s="2"/>
      <c r="F938" s="2"/>
      <c r="G938" s="2"/>
      <c r="H938" s="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</row>
    <row r="939" spans="1:233" s="4" customFormat="1" x14ac:dyDescent="0.25">
      <c r="A939" s="1"/>
      <c r="B939" s="2"/>
      <c r="C939" s="2"/>
      <c r="D939" s="2"/>
      <c r="E939" s="2"/>
      <c r="F939" s="2"/>
      <c r="G939" s="2"/>
      <c r="H939" s="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</row>
    <row r="940" spans="1:233" s="4" customFormat="1" x14ac:dyDescent="0.25">
      <c r="A940" s="1"/>
      <c r="B940" s="2"/>
      <c r="C940" s="2"/>
      <c r="D940" s="2"/>
      <c r="E940" s="2"/>
      <c r="F940" s="2"/>
      <c r="G940" s="2"/>
      <c r="H940" s="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</row>
    <row r="941" spans="1:233" s="4" customFormat="1" x14ac:dyDescent="0.25">
      <c r="A941" s="1"/>
      <c r="B941" s="2"/>
      <c r="C941" s="2"/>
      <c r="D941" s="2"/>
      <c r="E941" s="2"/>
      <c r="F941" s="2"/>
      <c r="G941" s="2"/>
      <c r="H941" s="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</row>
    <row r="942" spans="1:233" s="4" customFormat="1" x14ac:dyDescent="0.25">
      <c r="A942" s="1"/>
      <c r="B942" s="2"/>
      <c r="C942" s="2"/>
      <c r="D942" s="2"/>
      <c r="E942" s="2"/>
      <c r="F942" s="2"/>
      <c r="G942" s="2"/>
      <c r="H942" s="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</row>
    <row r="943" spans="1:233" s="4" customFormat="1" x14ac:dyDescent="0.25">
      <c r="A943" s="1"/>
      <c r="B943" s="2"/>
      <c r="C943" s="2"/>
      <c r="D943" s="2"/>
      <c r="E943" s="2"/>
      <c r="F943" s="2"/>
      <c r="G943" s="2"/>
      <c r="H943" s="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</row>
    <row r="944" spans="1:233" s="4" customFormat="1" x14ac:dyDescent="0.25">
      <c r="A944" s="1"/>
      <c r="B944" s="2"/>
      <c r="C944" s="2"/>
      <c r="D944" s="2"/>
      <c r="E944" s="2"/>
      <c r="F944" s="2"/>
      <c r="G944" s="2"/>
      <c r="H944" s="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</row>
    <row r="945" spans="1:233" s="4" customFormat="1" x14ac:dyDescent="0.25">
      <c r="A945" s="1"/>
      <c r="B945" s="2"/>
      <c r="C945" s="2"/>
      <c r="D945" s="2"/>
      <c r="E945" s="2"/>
      <c r="F945" s="2"/>
      <c r="G945" s="2"/>
      <c r="H945" s="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</row>
    <row r="946" spans="1:233" s="4" customFormat="1" x14ac:dyDescent="0.25">
      <c r="A946" s="1"/>
      <c r="B946" s="2"/>
      <c r="C946" s="2"/>
      <c r="D946" s="2"/>
      <c r="E946" s="2"/>
      <c r="F946" s="2"/>
      <c r="G946" s="2"/>
      <c r="H946" s="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</row>
    <row r="947" spans="1:233" s="4" customFormat="1" x14ac:dyDescent="0.25">
      <c r="A947" s="1"/>
      <c r="B947" s="2"/>
      <c r="C947" s="2"/>
      <c r="D947" s="2"/>
      <c r="E947" s="2"/>
      <c r="F947" s="2"/>
      <c r="G947" s="2"/>
      <c r="H947" s="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</row>
    <row r="948" spans="1:233" s="4" customFormat="1" x14ac:dyDescent="0.25">
      <c r="A948" s="1"/>
      <c r="B948" s="2"/>
      <c r="C948" s="2"/>
      <c r="D948" s="2"/>
      <c r="E948" s="2"/>
      <c r="F948" s="2"/>
      <c r="G948" s="2"/>
      <c r="H948" s="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</row>
    <row r="949" spans="1:233" s="4" customFormat="1" x14ac:dyDescent="0.25">
      <c r="A949" s="1"/>
      <c r="B949" s="2"/>
      <c r="C949" s="2"/>
      <c r="D949" s="2"/>
      <c r="E949" s="2"/>
      <c r="F949" s="2"/>
      <c r="G949" s="2"/>
      <c r="H949" s="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</row>
    <row r="950" spans="1:233" s="4" customFormat="1" x14ac:dyDescent="0.25">
      <c r="A950" s="1"/>
      <c r="B950" s="2"/>
      <c r="C950" s="2"/>
      <c r="D950" s="2"/>
      <c r="E950" s="2"/>
      <c r="F950" s="2"/>
      <c r="G950" s="2"/>
      <c r="H950" s="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</row>
    <row r="951" spans="1:233" s="4" customFormat="1" x14ac:dyDescent="0.25">
      <c r="A951" s="1"/>
      <c r="B951" s="2"/>
      <c r="C951" s="2"/>
      <c r="D951" s="2"/>
      <c r="E951" s="2"/>
      <c r="F951" s="2"/>
      <c r="G951" s="2"/>
      <c r="H951" s="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</row>
    <row r="952" spans="1:233" s="4" customFormat="1" x14ac:dyDescent="0.25">
      <c r="A952" s="1"/>
      <c r="B952" s="2"/>
      <c r="C952" s="2"/>
      <c r="D952" s="2"/>
      <c r="E952" s="2"/>
      <c r="F952" s="2"/>
      <c r="G952" s="2"/>
      <c r="H952" s="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</row>
    <row r="953" spans="1:233" s="4" customFormat="1" x14ac:dyDescent="0.25">
      <c r="A953" s="1"/>
      <c r="B953" s="2"/>
      <c r="C953" s="2"/>
      <c r="D953" s="2"/>
      <c r="E953" s="2"/>
      <c r="F953" s="2"/>
      <c r="G953" s="2"/>
      <c r="H953" s="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</row>
    <row r="954" spans="1:233" s="4" customFormat="1" x14ac:dyDescent="0.25">
      <c r="A954" s="1"/>
      <c r="B954" s="2"/>
      <c r="C954" s="2"/>
      <c r="D954" s="2"/>
      <c r="E954" s="2"/>
      <c r="F954" s="2"/>
      <c r="G954" s="2"/>
      <c r="H954" s="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</row>
    <row r="955" spans="1:233" s="4" customFormat="1" x14ac:dyDescent="0.25">
      <c r="A955" s="1"/>
      <c r="B955" s="2"/>
      <c r="C955" s="2"/>
      <c r="D955" s="2"/>
      <c r="E955" s="2"/>
      <c r="F955" s="2"/>
      <c r="G955" s="2"/>
      <c r="H955" s="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</row>
    <row r="956" spans="1:233" s="4" customFormat="1" x14ac:dyDescent="0.25">
      <c r="A956" s="1"/>
      <c r="B956" s="2"/>
      <c r="C956" s="2"/>
      <c r="D956" s="2"/>
      <c r="E956" s="2"/>
      <c r="F956" s="2"/>
      <c r="G956" s="2"/>
      <c r="H956" s="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</row>
    <row r="957" spans="1:233" s="4" customFormat="1" x14ac:dyDescent="0.25">
      <c r="A957" s="1"/>
      <c r="B957" s="2"/>
      <c r="C957" s="2"/>
      <c r="D957" s="2"/>
      <c r="E957" s="2"/>
      <c r="F957" s="2"/>
      <c r="G957" s="2"/>
      <c r="H957" s="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</row>
    <row r="958" spans="1:233" s="4" customFormat="1" x14ac:dyDescent="0.25">
      <c r="A958" s="1"/>
      <c r="B958" s="2"/>
      <c r="C958" s="2"/>
      <c r="D958" s="2"/>
      <c r="E958" s="2"/>
      <c r="F958" s="2"/>
      <c r="G958" s="2"/>
      <c r="H958" s="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</row>
    <row r="959" spans="1:233" s="4" customFormat="1" x14ac:dyDescent="0.25">
      <c r="A959" s="1"/>
      <c r="B959" s="2"/>
      <c r="C959" s="2"/>
      <c r="D959" s="2"/>
      <c r="E959" s="2"/>
      <c r="F959" s="2"/>
      <c r="G959" s="2"/>
      <c r="H959" s="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</row>
    <row r="960" spans="1:233" s="4" customFormat="1" x14ac:dyDescent="0.25">
      <c r="A960" s="1"/>
      <c r="B960" s="2"/>
      <c r="C960" s="2"/>
      <c r="D960" s="2"/>
      <c r="E960" s="2"/>
      <c r="F960" s="2"/>
      <c r="G960" s="2"/>
      <c r="H960" s="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</row>
    <row r="961" spans="1:233" s="4" customFormat="1" x14ac:dyDescent="0.25">
      <c r="A961" s="1"/>
      <c r="B961" s="2"/>
      <c r="C961" s="2"/>
      <c r="D961" s="2"/>
      <c r="E961" s="2"/>
      <c r="F961" s="2"/>
      <c r="G961" s="2"/>
      <c r="H961" s="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</row>
    <row r="962" spans="1:233" s="4" customFormat="1" x14ac:dyDescent="0.25">
      <c r="A962" s="1"/>
      <c r="B962" s="2"/>
      <c r="C962" s="2"/>
      <c r="D962" s="2"/>
      <c r="E962" s="2"/>
      <c r="F962" s="2"/>
      <c r="G962" s="2"/>
      <c r="H962" s="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</row>
    <row r="963" spans="1:233" s="4" customFormat="1" x14ac:dyDescent="0.25">
      <c r="A963" s="1"/>
      <c r="B963" s="2"/>
      <c r="C963" s="2"/>
      <c r="D963" s="2"/>
      <c r="E963" s="2"/>
      <c r="F963" s="2"/>
      <c r="G963" s="2"/>
      <c r="H963" s="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</row>
    <row r="964" spans="1:233" s="4" customFormat="1" x14ac:dyDescent="0.25">
      <c r="A964" s="1"/>
      <c r="B964" s="2"/>
      <c r="C964" s="2"/>
      <c r="D964" s="2"/>
      <c r="E964" s="2"/>
      <c r="F964" s="2"/>
      <c r="G964" s="2"/>
      <c r="H964" s="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</row>
    <row r="965" spans="1:233" s="4" customFormat="1" x14ac:dyDescent="0.25">
      <c r="A965" s="1"/>
      <c r="B965" s="2"/>
      <c r="C965" s="2"/>
      <c r="D965" s="2"/>
      <c r="E965" s="2"/>
      <c r="F965" s="2"/>
      <c r="G965" s="2"/>
      <c r="H965" s="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</row>
    <row r="966" spans="1:233" s="4" customFormat="1" x14ac:dyDescent="0.25">
      <c r="A966" s="1"/>
      <c r="B966" s="2"/>
      <c r="C966" s="2"/>
      <c r="D966" s="2"/>
      <c r="E966" s="2"/>
      <c r="F966" s="2"/>
      <c r="G966" s="2"/>
      <c r="H966" s="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</row>
    <row r="967" spans="1:233" s="4" customFormat="1" x14ac:dyDescent="0.25">
      <c r="A967" s="1"/>
      <c r="B967" s="2"/>
      <c r="C967" s="2"/>
      <c r="D967" s="2"/>
      <c r="E967" s="2"/>
      <c r="F967" s="2"/>
      <c r="G967" s="2"/>
      <c r="H967" s="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</row>
    <row r="968" spans="1:233" s="4" customFormat="1" x14ac:dyDescent="0.25">
      <c r="A968" s="1"/>
      <c r="B968" s="2"/>
      <c r="C968" s="2"/>
      <c r="D968" s="2"/>
      <c r="E968" s="2"/>
      <c r="F968" s="2"/>
      <c r="G968" s="2"/>
      <c r="H968" s="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</row>
    <row r="969" spans="1:233" s="4" customFormat="1" x14ac:dyDescent="0.25">
      <c r="A969" s="1"/>
      <c r="B969" s="2"/>
      <c r="C969" s="2"/>
      <c r="D969" s="2"/>
      <c r="E969" s="2"/>
      <c r="F969" s="2"/>
      <c r="G969" s="2"/>
      <c r="H969" s="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</row>
    <row r="970" spans="1:233" s="4" customFormat="1" x14ac:dyDescent="0.25">
      <c r="A970" s="1"/>
      <c r="B970" s="2"/>
      <c r="C970" s="2"/>
      <c r="D970" s="2"/>
      <c r="E970" s="2"/>
      <c r="F970" s="2"/>
      <c r="G970" s="2"/>
      <c r="H970" s="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</row>
    <row r="971" spans="1:233" s="4" customFormat="1" x14ac:dyDescent="0.25">
      <c r="A971" s="1"/>
      <c r="B971" s="2"/>
      <c r="C971" s="2"/>
      <c r="D971" s="2"/>
      <c r="E971" s="2"/>
      <c r="F971" s="2"/>
      <c r="G971" s="2"/>
      <c r="H971" s="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</row>
    <row r="972" spans="1:233" s="4" customFormat="1" x14ac:dyDescent="0.25">
      <c r="A972" s="1"/>
      <c r="B972" s="2"/>
      <c r="C972" s="2"/>
      <c r="D972" s="2"/>
      <c r="E972" s="2"/>
      <c r="F972" s="2"/>
      <c r="G972" s="2"/>
      <c r="H972" s="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</row>
    <row r="973" spans="1:233" s="4" customFormat="1" x14ac:dyDescent="0.25">
      <c r="A973" s="1"/>
      <c r="B973" s="2"/>
      <c r="C973" s="2"/>
      <c r="D973" s="2"/>
      <c r="E973" s="2"/>
      <c r="F973" s="2"/>
      <c r="G973" s="2"/>
      <c r="H973" s="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</row>
    <row r="974" spans="1:233" s="4" customFormat="1" x14ac:dyDescent="0.25">
      <c r="A974" s="1"/>
      <c r="B974" s="2"/>
      <c r="C974" s="2"/>
      <c r="D974" s="2"/>
      <c r="E974" s="2"/>
      <c r="F974" s="2"/>
      <c r="G974" s="2"/>
      <c r="H974" s="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</row>
    <row r="975" spans="1:233" s="4" customFormat="1" x14ac:dyDescent="0.25">
      <c r="A975" s="1"/>
      <c r="B975" s="2"/>
      <c r="C975" s="2"/>
      <c r="D975" s="2"/>
      <c r="E975" s="2"/>
      <c r="F975" s="2"/>
      <c r="G975" s="2"/>
      <c r="H975" s="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</row>
    <row r="976" spans="1:233" s="4" customFormat="1" x14ac:dyDescent="0.25">
      <c r="A976" s="1"/>
      <c r="B976" s="2"/>
      <c r="C976" s="2"/>
      <c r="D976" s="2"/>
      <c r="E976" s="2"/>
      <c r="F976" s="2"/>
      <c r="G976" s="2"/>
      <c r="H976" s="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</row>
    <row r="977" spans="1:233" s="4" customFormat="1" x14ac:dyDescent="0.25">
      <c r="A977" s="1"/>
      <c r="B977" s="2"/>
      <c r="C977" s="2"/>
      <c r="D977" s="2"/>
      <c r="E977" s="2"/>
      <c r="F977" s="2"/>
      <c r="G977" s="2"/>
      <c r="H977" s="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</row>
    <row r="978" spans="1:233" s="4" customFormat="1" x14ac:dyDescent="0.25">
      <c r="A978" s="1"/>
      <c r="B978" s="2"/>
      <c r="C978" s="2"/>
      <c r="D978" s="2"/>
      <c r="E978" s="2"/>
      <c r="F978" s="2"/>
      <c r="G978" s="2"/>
      <c r="H978" s="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</row>
    <row r="979" spans="1:233" s="4" customFormat="1" x14ac:dyDescent="0.25">
      <c r="A979" s="1"/>
      <c r="B979" s="2"/>
      <c r="C979" s="2"/>
      <c r="D979" s="2"/>
      <c r="E979" s="2"/>
      <c r="F979" s="2"/>
      <c r="G979" s="2"/>
      <c r="H979" s="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</row>
    <row r="980" spans="1:233" s="4" customFormat="1" x14ac:dyDescent="0.25">
      <c r="A980" s="1"/>
      <c r="B980" s="2"/>
      <c r="C980" s="2"/>
      <c r="D980" s="2"/>
      <c r="E980" s="2"/>
      <c r="F980" s="2"/>
      <c r="G980" s="2"/>
      <c r="H980" s="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</row>
    <row r="981" spans="1:233" s="4" customFormat="1" x14ac:dyDescent="0.25">
      <c r="A981" s="1"/>
      <c r="B981" s="2"/>
      <c r="C981" s="2"/>
      <c r="D981" s="2"/>
      <c r="E981" s="2"/>
      <c r="F981" s="2"/>
      <c r="G981" s="2"/>
      <c r="H981" s="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</row>
    <row r="982" spans="1:233" s="4" customFormat="1" x14ac:dyDescent="0.25">
      <c r="A982" s="1"/>
      <c r="B982" s="2"/>
      <c r="C982" s="2"/>
      <c r="D982" s="2"/>
      <c r="E982" s="2"/>
      <c r="F982" s="2"/>
      <c r="G982" s="2"/>
      <c r="H982" s="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</row>
    <row r="983" spans="1:233" s="4" customFormat="1" x14ac:dyDescent="0.25">
      <c r="A983" s="1"/>
      <c r="B983" s="2"/>
      <c r="C983" s="2"/>
      <c r="D983" s="2"/>
      <c r="E983" s="2"/>
      <c r="F983" s="2"/>
      <c r="G983" s="2"/>
      <c r="H983" s="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</row>
    <row r="984" spans="1:233" s="4" customFormat="1" x14ac:dyDescent="0.25">
      <c r="A984" s="1"/>
      <c r="B984" s="2"/>
      <c r="C984" s="2"/>
      <c r="D984" s="2"/>
      <c r="E984" s="2"/>
      <c r="F984" s="2"/>
      <c r="G984" s="2"/>
      <c r="H984" s="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</row>
    <row r="985" spans="1:233" s="4" customFormat="1" x14ac:dyDescent="0.25">
      <c r="A985" s="1"/>
      <c r="B985" s="2"/>
      <c r="C985" s="2"/>
      <c r="D985" s="2"/>
      <c r="E985" s="2"/>
      <c r="F985" s="2"/>
      <c r="G985" s="2"/>
      <c r="H985" s="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</row>
    <row r="986" spans="1:233" s="4" customFormat="1" x14ac:dyDescent="0.25">
      <c r="A986" s="1"/>
      <c r="B986" s="2"/>
      <c r="C986" s="2"/>
      <c r="D986" s="2"/>
      <c r="E986" s="2"/>
      <c r="F986" s="2"/>
      <c r="G986" s="2"/>
      <c r="H986" s="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</row>
    <row r="987" spans="1:233" s="4" customFormat="1" x14ac:dyDescent="0.25">
      <c r="A987" s="1"/>
      <c r="B987" s="2"/>
      <c r="C987" s="2"/>
      <c r="D987" s="2"/>
      <c r="E987" s="2"/>
      <c r="F987" s="2"/>
      <c r="G987" s="2"/>
      <c r="H987" s="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</row>
    <row r="988" spans="1:233" s="4" customFormat="1" x14ac:dyDescent="0.25">
      <c r="A988" s="1"/>
      <c r="B988" s="2"/>
      <c r="C988" s="2"/>
      <c r="D988" s="2"/>
      <c r="E988" s="2"/>
      <c r="F988" s="2"/>
      <c r="G988" s="2"/>
      <c r="H988" s="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</row>
    <row r="989" spans="1:233" s="4" customFormat="1" x14ac:dyDescent="0.25">
      <c r="A989" s="1"/>
      <c r="B989" s="2"/>
      <c r="C989" s="2"/>
      <c r="D989" s="2"/>
      <c r="E989" s="2"/>
      <c r="F989" s="2"/>
      <c r="G989" s="2"/>
      <c r="H989" s="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</row>
    <row r="990" spans="1:233" s="4" customFormat="1" x14ac:dyDescent="0.25">
      <c r="A990" s="1"/>
      <c r="B990" s="2"/>
      <c r="C990" s="2"/>
      <c r="D990" s="2"/>
      <c r="E990" s="2"/>
      <c r="F990" s="2"/>
      <c r="G990" s="2"/>
      <c r="H990" s="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</row>
    <row r="991" spans="1:233" s="4" customFormat="1" x14ac:dyDescent="0.25">
      <c r="A991" s="1"/>
      <c r="B991" s="2"/>
      <c r="C991" s="2"/>
      <c r="D991" s="2"/>
      <c r="E991" s="2"/>
      <c r="F991" s="2"/>
      <c r="G991" s="2"/>
      <c r="H991" s="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</row>
    <row r="992" spans="1:233" s="4" customFormat="1" x14ac:dyDescent="0.25">
      <c r="A992" s="1"/>
      <c r="B992" s="2"/>
      <c r="C992" s="2"/>
      <c r="D992" s="2"/>
      <c r="E992" s="2"/>
      <c r="F992" s="2"/>
      <c r="G992" s="2"/>
      <c r="H992" s="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</row>
    <row r="993" spans="1:233" s="4" customFormat="1" x14ac:dyDescent="0.25">
      <c r="A993" s="1"/>
      <c r="B993" s="2"/>
      <c r="C993" s="2"/>
      <c r="D993" s="2"/>
      <c r="E993" s="2"/>
      <c r="F993" s="2"/>
      <c r="G993" s="2"/>
      <c r="H993" s="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</row>
    <row r="994" spans="1:233" s="4" customFormat="1" x14ac:dyDescent="0.25">
      <c r="A994" s="1"/>
      <c r="B994" s="2"/>
      <c r="C994" s="2"/>
      <c r="D994" s="2"/>
      <c r="E994" s="2"/>
      <c r="F994" s="2"/>
      <c r="G994" s="2"/>
      <c r="H994" s="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</row>
    <row r="995" spans="1:233" s="4" customFormat="1" x14ac:dyDescent="0.25">
      <c r="A995" s="1"/>
      <c r="B995" s="2"/>
      <c r="C995" s="2"/>
      <c r="D995" s="2"/>
      <c r="E995" s="2"/>
      <c r="F995" s="2"/>
      <c r="G995" s="2"/>
      <c r="H995" s="2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</row>
    <row r="996" spans="1:233" s="4" customFormat="1" x14ac:dyDescent="0.25">
      <c r="A996" s="1"/>
      <c r="B996" s="2"/>
      <c r="C996" s="2"/>
      <c r="D996" s="2"/>
      <c r="E996" s="2"/>
      <c r="F996" s="2"/>
      <c r="G996" s="2"/>
      <c r="H996" s="2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</row>
    <row r="997" spans="1:233" s="4" customFormat="1" x14ac:dyDescent="0.25">
      <c r="A997" s="1"/>
      <c r="B997" s="2"/>
      <c r="C997" s="2"/>
      <c r="D997" s="2"/>
      <c r="E997" s="2"/>
      <c r="F997" s="2"/>
      <c r="G997" s="2"/>
      <c r="H997" s="2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</row>
    <row r="998" spans="1:233" s="4" customFormat="1" x14ac:dyDescent="0.25">
      <c r="A998" s="1"/>
      <c r="B998" s="2"/>
      <c r="C998" s="2"/>
      <c r="D998" s="2"/>
      <c r="E998" s="2"/>
      <c r="F998" s="2"/>
      <c r="G998" s="2"/>
      <c r="H998" s="2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</row>
    <row r="999" spans="1:233" s="4" customFormat="1" x14ac:dyDescent="0.25">
      <c r="A999" s="1"/>
      <c r="B999" s="2"/>
      <c r="C999" s="2"/>
      <c r="D999" s="2"/>
      <c r="E999" s="2"/>
      <c r="F999" s="2"/>
      <c r="G999" s="2"/>
      <c r="H999" s="2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</row>
    <row r="1000" spans="1:233" s="4" customFormat="1" x14ac:dyDescent="0.25">
      <c r="A1000" s="1"/>
      <c r="B1000" s="2"/>
      <c r="C1000" s="2"/>
      <c r="D1000" s="2"/>
      <c r="E1000" s="2"/>
      <c r="F1000" s="2"/>
      <c r="G1000" s="2"/>
      <c r="H1000" s="2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</row>
    <row r="1001" spans="1:233" s="4" customFormat="1" x14ac:dyDescent="0.25">
      <c r="A1001" s="1"/>
      <c r="B1001" s="2"/>
      <c r="C1001" s="2"/>
      <c r="D1001" s="2"/>
      <c r="E1001" s="2"/>
      <c r="F1001" s="2"/>
      <c r="G1001" s="2"/>
      <c r="H1001" s="2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</row>
    <row r="1002" spans="1:233" s="4" customFormat="1" x14ac:dyDescent="0.25">
      <c r="A1002" s="1"/>
      <c r="B1002" s="2"/>
      <c r="C1002" s="2"/>
      <c r="D1002" s="2"/>
      <c r="E1002" s="2"/>
      <c r="F1002" s="2"/>
      <c r="G1002" s="2"/>
      <c r="H1002" s="2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</row>
    <row r="1003" spans="1:233" s="4" customFormat="1" x14ac:dyDescent="0.25">
      <c r="A1003" s="1"/>
      <c r="B1003" s="2"/>
      <c r="C1003" s="2"/>
      <c r="D1003" s="2"/>
      <c r="E1003" s="2"/>
      <c r="F1003" s="2"/>
      <c r="G1003" s="2"/>
      <c r="H1003" s="2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</row>
    <row r="1004" spans="1:233" s="4" customFormat="1" x14ac:dyDescent="0.25">
      <c r="A1004" s="1"/>
      <c r="B1004" s="2"/>
      <c r="C1004" s="2"/>
      <c r="D1004" s="2"/>
      <c r="E1004" s="2"/>
      <c r="F1004" s="2"/>
      <c r="G1004" s="2"/>
      <c r="H1004" s="2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</row>
    <row r="1005" spans="1:233" s="4" customFormat="1" x14ac:dyDescent="0.25">
      <c r="A1005" s="1"/>
      <c r="B1005" s="2"/>
      <c r="C1005" s="2"/>
      <c r="D1005" s="2"/>
      <c r="E1005" s="2"/>
      <c r="F1005" s="2"/>
      <c r="G1005" s="2"/>
      <c r="H1005" s="2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</row>
    <row r="1006" spans="1:233" s="4" customFormat="1" x14ac:dyDescent="0.25">
      <c r="A1006" s="1"/>
      <c r="B1006" s="2"/>
      <c r="C1006" s="2"/>
      <c r="D1006" s="2"/>
      <c r="E1006" s="2"/>
      <c r="F1006" s="2"/>
      <c r="G1006" s="2"/>
      <c r="H1006" s="2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</row>
    <row r="1007" spans="1:233" s="4" customFormat="1" x14ac:dyDescent="0.25">
      <c r="A1007" s="1"/>
      <c r="B1007" s="2"/>
      <c r="C1007" s="2"/>
      <c r="D1007" s="2"/>
      <c r="E1007" s="2"/>
      <c r="F1007" s="2"/>
      <c r="G1007" s="2"/>
      <c r="H1007" s="2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</row>
    <row r="1008" spans="1:233" s="4" customFormat="1" x14ac:dyDescent="0.25">
      <c r="A1008" s="1"/>
      <c r="B1008" s="2"/>
      <c r="C1008" s="2"/>
      <c r="D1008" s="2"/>
      <c r="E1008" s="2"/>
      <c r="F1008" s="2"/>
      <c r="G1008" s="2"/>
      <c r="H1008" s="2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</row>
    <row r="1009" spans="1:233" s="4" customFormat="1" x14ac:dyDescent="0.25">
      <c r="A1009" s="1"/>
      <c r="B1009" s="2"/>
      <c r="C1009" s="2"/>
      <c r="D1009" s="2"/>
      <c r="E1009" s="2"/>
      <c r="F1009" s="2"/>
      <c r="G1009" s="2"/>
      <c r="H1009" s="2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</row>
    <row r="1010" spans="1:233" s="4" customFormat="1" x14ac:dyDescent="0.25">
      <c r="A1010" s="1"/>
      <c r="B1010" s="2"/>
      <c r="C1010" s="2"/>
      <c r="D1010" s="2"/>
      <c r="E1010" s="2"/>
      <c r="F1010" s="2"/>
      <c r="G1010" s="2"/>
      <c r="H1010" s="2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</row>
    <row r="1011" spans="1:233" s="4" customFormat="1" x14ac:dyDescent="0.25">
      <c r="A1011" s="1"/>
      <c r="B1011" s="2"/>
      <c r="C1011" s="2"/>
      <c r="D1011" s="2"/>
      <c r="E1011" s="2"/>
      <c r="F1011" s="2"/>
      <c r="G1011" s="2"/>
      <c r="H1011" s="2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</row>
    <row r="1012" spans="1:233" s="4" customFormat="1" x14ac:dyDescent="0.25">
      <c r="A1012" s="1"/>
      <c r="B1012" s="2"/>
      <c r="C1012" s="2"/>
      <c r="D1012" s="2"/>
      <c r="E1012" s="2"/>
      <c r="F1012" s="2"/>
      <c r="G1012" s="2"/>
      <c r="H1012" s="2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</row>
    <row r="1013" spans="1:233" s="4" customFormat="1" x14ac:dyDescent="0.25">
      <c r="A1013" s="1"/>
      <c r="B1013" s="2"/>
      <c r="C1013" s="2"/>
      <c r="D1013" s="2"/>
      <c r="E1013" s="2"/>
      <c r="F1013" s="2"/>
      <c r="G1013" s="2"/>
      <c r="H1013" s="2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</row>
    <row r="1014" spans="1:233" s="4" customFormat="1" x14ac:dyDescent="0.25">
      <c r="A1014" s="1"/>
      <c r="B1014" s="2"/>
      <c r="C1014" s="2"/>
      <c r="D1014" s="2"/>
      <c r="E1014" s="2"/>
      <c r="F1014" s="2"/>
      <c r="G1014" s="2"/>
      <c r="H1014" s="2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</row>
    <row r="1015" spans="1:233" s="4" customFormat="1" x14ac:dyDescent="0.25">
      <c r="A1015" s="1"/>
      <c r="B1015" s="2"/>
      <c r="C1015" s="2"/>
      <c r="D1015" s="2"/>
      <c r="E1015" s="2"/>
      <c r="F1015" s="2"/>
      <c r="G1015" s="2"/>
      <c r="H1015" s="2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</row>
    <row r="1016" spans="1:233" s="4" customFormat="1" x14ac:dyDescent="0.25">
      <c r="A1016" s="1"/>
      <c r="B1016" s="2"/>
      <c r="C1016" s="2"/>
      <c r="D1016" s="2"/>
      <c r="E1016" s="2"/>
      <c r="F1016" s="2"/>
      <c r="G1016" s="2"/>
      <c r="H1016" s="2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</row>
    <row r="1017" spans="1:233" s="4" customFormat="1" x14ac:dyDescent="0.25">
      <c r="A1017" s="1"/>
      <c r="B1017" s="2"/>
      <c r="C1017" s="2"/>
      <c r="D1017" s="2"/>
      <c r="E1017" s="2"/>
      <c r="F1017" s="2"/>
      <c r="G1017" s="2"/>
      <c r="H1017" s="2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</row>
    <row r="1018" spans="1:233" s="4" customFormat="1" x14ac:dyDescent="0.25">
      <c r="A1018" s="1"/>
      <c r="B1018" s="2"/>
      <c r="C1018" s="2"/>
      <c r="D1018" s="2"/>
      <c r="E1018" s="2"/>
      <c r="F1018" s="2"/>
      <c r="G1018" s="2"/>
      <c r="H1018" s="2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</row>
    <row r="1019" spans="1:233" s="4" customFormat="1" x14ac:dyDescent="0.25">
      <c r="A1019" s="1"/>
      <c r="B1019" s="2"/>
      <c r="C1019" s="2"/>
      <c r="D1019" s="2"/>
      <c r="E1019" s="2"/>
      <c r="F1019" s="2"/>
      <c r="G1019" s="2"/>
      <c r="H1019" s="2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</row>
    <row r="1020" spans="1:233" s="4" customFormat="1" x14ac:dyDescent="0.25">
      <c r="A1020" s="1"/>
      <c r="B1020" s="2"/>
      <c r="C1020" s="2"/>
      <c r="D1020" s="2"/>
      <c r="E1020" s="2"/>
      <c r="F1020" s="2"/>
      <c r="G1020" s="2"/>
      <c r="H1020" s="2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</row>
    <row r="1021" spans="1:233" s="4" customFormat="1" x14ac:dyDescent="0.25">
      <c r="A1021" s="1"/>
      <c r="B1021" s="2"/>
      <c r="C1021" s="2"/>
      <c r="D1021" s="2"/>
      <c r="E1021" s="2"/>
      <c r="F1021" s="2"/>
      <c r="G1021" s="2"/>
      <c r="H1021" s="2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</row>
    <row r="1022" spans="1:233" s="4" customFormat="1" x14ac:dyDescent="0.25">
      <c r="A1022" s="1"/>
      <c r="B1022" s="2"/>
      <c r="C1022" s="2"/>
      <c r="D1022" s="2"/>
      <c r="E1022" s="2"/>
      <c r="F1022" s="2"/>
      <c r="G1022" s="2"/>
      <c r="H1022" s="2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</row>
    <row r="1023" spans="1:233" s="4" customFormat="1" x14ac:dyDescent="0.25">
      <c r="A1023" s="1"/>
      <c r="B1023" s="2"/>
      <c r="C1023" s="2"/>
      <c r="D1023" s="2"/>
      <c r="E1023" s="2"/>
      <c r="F1023" s="2"/>
      <c r="G1023" s="2"/>
      <c r="H1023" s="2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</row>
    <row r="1024" spans="1:233" s="4" customFormat="1" x14ac:dyDescent="0.25">
      <c r="A1024" s="1"/>
      <c r="B1024" s="2"/>
      <c r="C1024" s="2"/>
      <c r="D1024" s="2"/>
      <c r="E1024" s="2"/>
      <c r="F1024" s="2"/>
      <c r="G1024" s="2"/>
      <c r="H1024" s="2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</row>
    <row r="1025" spans="1:233" s="4" customFormat="1" x14ac:dyDescent="0.25">
      <c r="A1025" s="1"/>
      <c r="B1025" s="2"/>
      <c r="C1025" s="2"/>
      <c r="D1025" s="2"/>
      <c r="E1025" s="2"/>
      <c r="F1025" s="2"/>
      <c r="G1025" s="2"/>
      <c r="H1025" s="2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</row>
    <row r="1026" spans="1:233" s="4" customFormat="1" x14ac:dyDescent="0.25">
      <c r="A1026" s="1"/>
      <c r="B1026" s="2"/>
      <c r="C1026" s="2"/>
      <c r="D1026" s="2"/>
      <c r="E1026" s="2"/>
      <c r="F1026" s="2"/>
      <c r="G1026" s="2"/>
      <c r="H1026" s="2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</row>
    <row r="1027" spans="1:233" s="4" customFormat="1" x14ac:dyDescent="0.25">
      <c r="A1027" s="1"/>
      <c r="B1027" s="2"/>
      <c r="C1027" s="2"/>
      <c r="D1027" s="2"/>
      <c r="E1027" s="2"/>
      <c r="F1027" s="2"/>
      <c r="G1027" s="2"/>
      <c r="H1027" s="2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</row>
    <row r="1028" spans="1:233" s="4" customFormat="1" x14ac:dyDescent="0.25">
      <c r="A1028" s="1"/>
      <c r="B1028" s="2"/>
      <c r="C1028" s="2"/>
      <c r="D1028" s="2"/>
      <c r="E1028" s="2"/>
      <c r="F1028" s="2"/>
      <c r="G1028" s="2"/>
      <c r="H1028" s="2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</row>
    <row r="1029" spans="1:233" s="4" customFormat="1" x14ac:dyDescent="0.25">
      <c r="A1029" s="1"/>
      <c r="B1029" s="2"/>
      <c r="C1029" s="2"/>
      <c r="D1029" s="2"/>
      <c r="E1029" s="2"/>
      <c r="F1029" s="2"/>
      <c r="G1029" s="2"/>
      <c r="H1029" s="2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</row>
    <row r="1030" spans="1:233" s="4" customFormat="1" x14ac:dyDescent="0.25">
      <c r="A1030" s="1"/>
      <c r="B1030" s="2"/>
      <c r="C1030" s="2"/>
      <c r="D1030" s="2"/>
      <c r="E1030" s="2"/>
      <c r="F1030" s="2"/>
      <c r="G1030" s="2"/>
      <c r="H1030" s="2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</row>
    <row r="1031" spans="1:233" s="4" customFormat="1" x14ac:dyDescent="0.25">
      <c r="A1031" s="1"/>
      <c r="B1031" s="2"/>
      <c r="C1031" s="2"/>
      <c r="D1031" s="2"/>
      <c r="E1031" s="2"/>
      <c r="F1031" s="2"/>
      <c r="G1031" s="2"/>
      <c r="H1031" s="2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</row>
    <row r="1032" spans="1:233" s="4" customFormat="1" x14ac:dyDescent="0.25">
      <c r="A1032" s="1"/>
      <c r="B1032" s="2"/>
      <c r="C1032" s="2"/>
      <c r="D1032" s="2"/>
      <c r="E1032" s="2"/>
      <c r="F1032" s="2"/>
      <c r="G1032" s="2"/>
      <c r="H1032" s="2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</row>
    <row r="1033" spans="1:233" s="4" customFormat="1" x14ac:dyDescent="0.25">
      <c r="A1033" s="1"/>
      <c r="B1033" s="2"/>
      <c r="C1033" s="2"/>
      <c r="D1033" s="2"/>
      <c r="E1033" s="2"/>
      <c r="F1033" s="2"/>
      <c r="G1033" s="2"/>
      <c r="H1033" s="2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</row>
    <row r="1034" spans="1:233" s="4" customFormat="1" x14ac:dyDescent="0.25">
      <c r="A1034" s="1"/>
      <c r="B1034" s="2"/>
      <c r="C1034" s="2"/>
      <c r="D1034" s="2"/>
      <c r="E1034" s="2"/>
      <c r="F1034" s="2"/>
      <c r="G1034" s="2"/>
      <c r="H1034" s="2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</row>
    <row r="1035" spans="1:233" s="4" customFormat="1" x14ac:dyDescent="0.25">
      <c r="A1035" s="1"/>
      <c r="B1035" s="2"/>
      <c r="C1035" s="2"/>
      <c r="D1035" s="2"/>
      <c r="E1035" s="2"/>
      <c r="F1035" s="2"/>
      <c r="G1035" s="2"/>
      <c r="H1035" s="2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</row>
    <row r="1036" spans="1:233" s="4" customFormat="1" x14ac:dyDescent="0.25">
      <c r="A1036" s="1"/>
      <c r="B1036" s="2"/>
      <c r="C1036" s="2"/>
      <c r="D1036" s="2"/>
      <c r="E1036" s="2"/>
      <c r="F1036" s="2"/>
      <c r="G1036" s="2"/>
      <c r="H1036" s="2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</row>
    <row r="1037" spans="1:233" s="4" customFormat="1" x14ac:dyDescent="0.25">
      <c r="A1037" s="1"/>
      <c r="B1037" s="2"/>
      <c r="C1037" s="2"/>
      <c r="D1037" s="2"/>
      <c r="E1037" s="2"/>
      <c r="F1037" s="2"/>
      <c r="G1037" s="2"/>
      <c r="H1037" s="2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</row>
    <row r="1038" spans="1:233" s="4" customFormat="1" x14ac:dyDescent="0.25">
      <c r="A1038" s="1"/>
      <c r="B1038" s="2"/>
      <c r="C1038" s="2"/>
      <c r="D1038" s="2"/>
      <c r="E1038" s="2"/>
      <c r="F1038" s="2"/>
      <c r="G1038" s="2"/>
      <c r="H1038" s="2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</row>
    <row r="1039" spans="1:233" s="4" customFormat="1" x14ac:dyDescent="0.25">
      <c r="A1039" s="1"/>
      <c r="B1039" s="2"/>
      <c r="C1039" s="2"/>
      <c r="D1039" s="2"/>
      <c r="E1039" s="2"/>
      <c r="F1039" s="2"/>
      <c r="G1039" s="2"/>
      <c r="H1039" s="2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</row>
    <row r="1040" spans="1:233" s="4" customFormat="1" x14ac:dyDescent="0.25">
      <c r="A1040" s="1"/>
      <c r="B1040" s="2"/>
      <c r="C1040" s="2"/>
      <c r="D1040" s="2"/>
      <c r="E1040" s="2"/>
      <c r="F1040" s="2"/>
      <c r="G1040" s="2"/>
      <c r="H1040" s="2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</row>
    <row r="1041" spans="1:233" s="4" customFormat="1" x14ac:dyDescent="0.25">
      <c r="A1041" s="1"/>
      <c r="B1041" s="2"/>
      <c r="C1041" s="2"/>
      <c r="D1041" s="2"/>
      <c r="E1041" s="2"/>
      <c r="F1041" s="2"/>
      <c r="G1041" s="2"/>
      <c r="H1041" s="2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</row>
    <row r="1042" spans="1:233" s="4" customFormat="1" x14ac:dyDescent="0.25">
      <c r="A1042" s="1"/>
      <c r="B1042" s="2"/>
      <c r="C1042" s="2"/>
      <c r="D1042" s="2"/>
      <c r="E1042" s="2"/>
      <c r="F1042" s="2"/>
      <c r="G1042" s="2"/>
      <c r="H1042" s="2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</row>
    <row r="1043" spans="1:233" s="4" customFormat="1" x14ac:dyDescent="0.25">
      <c r="A1043" s="1"/>
      <c r="B1043" s="2"/>
      <c r="C1043" s="2"/>
      <c r="D1043" s="2"/>
      <c r="E1043" s="2"/>
      <c r="F1043" s="2"/>
      <c r="G1043" s="2"/>
      <c r="H1043" s="2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</row>
    <row r="1044" spans="1:233" s="4" customFormat="1" x14ac:dyDescent="0.25">
      <c r="A1044" s="1"/>
      <c r="B1044" s="2"/>
      <c r="C1044" s="2"/>
      <c r="D1044" s="2"/>
      <c r="E1044" s="2"/>
      <c r="F1044" s="2"/>
      <c r="G1044" s="2"/>
      <c r="H1044" s="2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</row>
    <row r="1045" spans="1:233" s="4" customFormat="1" x14ac:dyDescent="0.25">
      <c r="A1045" s="1"/>
      <c r="B1045" s="2"/>
      <c r="C1045" s="2"/>
      <c r="D1045" s="2"/>
      <c r="E1045" s="2"/>
      <c r="F1045" s="2"/>
      <c r="G1045" s="2"/>
      <c r="H1045" s="2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</row>
    <row r="1046" spans="1:233" s="4" customFormat="1" x14ac:dyDescent="0.25">
      <c r="A1046" s="1"/>
      <c r="B1046" s="2"/>
      <c r="C1046" s="2"/>
      <c r="D1046" s="2"/>
      <c r="E1046" s="2"/>
      <c r="F1046" s="2"/>
      <c r="G1046" s="2"/>
      <c r="H1046" s="2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</row>
    <row r="1047" spans="1:233" s="4" customFormat="1" x14ac:dyDescent="0.25">
      <c r="A1047" s="1"/>
      <c r="B1047" s="2"/>
      <c r="C1047" s="2"/>
      <c r="D1047" s="2"/>
      <c r="E1047" s="2"/>
      <c r="F1047" s="2"/>
      <c r="G1047" s="2"/>
      <c r="H1047" s="2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</row>
    <row r="1048" spans="1:233" s="4" customFormat="1" x14ac:dyDescent="0.25">
      <c r="A1048" s="1"/>
      <c r="B1048" s="2"/>
      <c r="C1048" s="2"/>
      <c r="D1048" s="2"/>
      <c r="E1048" s="2"/>
      <c r="F1048" s="2"/>
      <c r="G1048" s="2"/>
      <c r="H1048" s="2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</row>
    <row r="1049" spans="1:233" s="4" customFormat="1" x14ac:dyDescent="0.25">
      <c r="A1049" s="1"/>
      <c r="B1049" s="2"/>
      <c r="C1049" s="2"/>
      <c r="D1049" s="2"/>
      <c r="E1049" s="2"/>
      <c r="F1049" s="2"/>
      <c r="G1049" s="2"/>
      <c r="H1049" s="2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</row>
    <row r="1050" spans="1:233" s="4" customFormat="1" x14ac:dyDescent="0.25">
      <c r="A1050" s="1"/>
      <c r="B1050" s="2"/>
      <c r="C1050" s="2"/>
      <c r="D1050" s="2"/>
      <c r="E1050" s="2"/>
      <c r="F1050" s="2"/>
      <c r="G1050" s="2"/>
      <c r="H1050" s="2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</row>
    <row r="1051" spans="1:233" s="4" customFormat="1" x14ac:dyDescent="0.25">
      <c r="A1051" s="1"/>
      <c r="B1051" s="2"/>
      <c r="C1051" s="2"/>
      <c r="D1051" s="2"/>
      <c r="E1051" s="2"/>
      <c r="F1051" s="2"/>
      <c r="G1051" s="2"/>
      <c r="H1051" s="2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</row>
    <row r="1052" spans="1:233" s="4" customFormat="1" x14ac:dyDescent="0.25">
      <c r="A1052" s="1"/>
      <c r="B1052" s="2"/>
      <c r="C1052" s="2"/>
      <c r="D1052" s="2"/>
      <c r="E1052" s="2"/>
      <c r="F1052" s="2"/>
      <c r="G1052" s="2"/>
      <c r="H1052" s="2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</row>
    <row r="1053" spans="1:233" s="4" customFormat="1" x14ac:dyDescent="0.25">
      <c r="A1053" s="1"/>
      <c r="B1053" s="2"/>
      <c r="C1053" s="2"/>
      <c r="D1053" s="2"/>
      <c r="E1053" s="2"/>
      <c r="F1053" s="2"/>
      <c r="G1053" s="2"/>
      <c r="H1053" s="2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</row>
    <row r="1054" spans="1:233" s="4" customFormat="1" x14ac:dyDescent="0.25">
      <c r="A1054" s="1"/>
      <c r="B1054" s="2"/>
      <c r="C1054" s="2"/>
      <c r="D1054" s="2"/>
      <c r="E1054" s="2"/>
      <c r="F1054" s="2"/>
      <c r="G1054" s="2"/>
      <c r="H1054" s="2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</row>
    <row r="1055" spans="1:233" s="4" customFormat="1" x14ac:dyDescent="0.25">
      <c r="A1055" s="1"/>
      <c r="B1055" s="2"/>
      <c r="C1055" s="2"/>
      <c r="D1055" s="2"/>
      <c r="E1055" s="2"/>
      <c r="F1055" s="2"/>
      <c r="G1055" s="2"/>
      <c r="H1055" s="2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</row>
    <row r="1056" spans="1:233" s="4" customFormat="1" x14ac:dyDescent="0.25">
      <c r="A1056" s="1"/>
      <c r="B1056" s="2"/>
      <c r="C1056" s="2"/>
      <c r="D1056" s="2"/>
      <c r="E1056" s="2"/>
      <c r="F1056" s="2"/>
      <c r="G1056" s="2"/>
      <c r="H1056" s="2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</row>
    <row r="1057" spans="1:233" s="4" customFormat="1" x14ac:dyDescent="0.25">
      <c r="A1057" s="1"/>
      <c r="B1057" s="2"/>
      <c r="C1057" s="2"/>
      <c r="D1057" s="2"/>
      <c r="E1057" s="2"/>
      <c r="F1057" s="2"/>
      <c r="G1057" s="2"/>
      <c r="H1057" s="2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</row>
    <row r="1058" spans="1:233" s="4" customFormat="1" x14ac:dyDescent="0.25">
      <c r="A1058" s="1"/>
      <c r="B1058" s="2"/>
      <c r="C1058" s="2"/>
      <c r="D1058" s="2"/>
      <c r="E1058" s="2"/>
      <c r="F1058" s="2"/>
      <c r="G1058" s="2"/>
      <c r="H1058" s="2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</row>
    <row r="1059" spans="1:233" s="4" customFormat="1" x14ac:dyDescent="0.25">
      <c r="A1059" s="1"/>
      <c r="B1059" s="2"/>
      <c r="C1059" s="2"/>
      <c r="D1059" s="2"/>
      <c r="E1059" s="2"/>
      <c r="F1059" s="2"/>
      <c r="G1059" s="2"/>
      <c r="H1059" s="2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</row>
    <row r="1060" spans="1:233" s="4" customFormat="1" x14ac:dyDescent="0.25">
      <c r="A1060" s="1"/>
      <c r="B1060" s="2"/>
      <c r="C1060" s="2"/>
      <c r="D1060" s="2"/>
      <c r="E1060" s="2"/>
      <c r="F1060" s="2"/>
      <c r="G1060" s="2"/>
      <c r="H1060" s="2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</row>
    <row r="1061" spans="1:233" s="4" customFormat="1" x14ac:dyDescent="0.25">
      <c r="A1061" s="1"/>
      <c r="B1061" s="2"/>
      <c r="C1061" s="2"/>
      <c r="D1061" s="2"/>
      <c r="E1061" s="2"/>
      <c r="F1061" s="2"/>
      <c r="G1061" s="2"/>
      <c r="H1061" s="2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</row>
    <row r="1062" spans="1:233" s="4" customFormat="1" x14ac:dyDescent="0.25">
      <c r="A1062" s="1"/>
      <c r="B1062" s="2"/>
      <c r="C1062" s="2"/>
      <c r="D1062" s="2"/>
      <c r="E1062" s="2"/>
      <c r="F1062" s="2"/>
      <c r="G1062" s="2"/>
      <c r="H1062" s="2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</row>
    <row r="1063" spans="1:233" s="4" customFormat="1" x14ac:dyDescent="0.25">
      <c r="A1063" s="1"/>
      <c r="B1063" s="2"/>
      <c r="C1063" s="2"/>
      <c r="D1063" s="2"/>
      <c r="E1063" s="2"/>
      <c r="F1063" s="2"/>
      <c r="G1063" s="2"/>
      <c r="H1063" s="2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</row>
    <row r="1064" spans="1:233" s="4" customFormat="1" x14ac:dyDescent="0.25">
      <c r="A1064" s="1"/>
      <c r="B1064" s="2"/>
      <c r="C1064" s="2"/>
      <c r="D1064" s="2"/>
      <c r="E1064" s="2"/>
      <c r="F1064" s="2"/>
      <c r="G1064" s="2"/>
      <c r="H1064" s="2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</row>
    <row r="1065" spans="1:233" s="4" customFormat="1" x14ac:dyDescent="0.25">
      <c r="A1065" s="1"/>
      <c r="B1065" s="2"/>
      <c r="C1065" s="2"/>
      <c r="D1065" s="2"/>
      <c r="E1065" s="2"/>
      <c r="F1065" s="2"/>
      <c r="G1065" s="2"/>
      <c r="H1065" s="2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</row>
    <row r="1066" spans="1:233" s="4" customFormat="1" x14ac:dyDescent="0.25">
      <c r="A1066" s="1"/>
      <c r="B1066" s="2"/>
      <c r="C1066" s="2"/>
      <c r="D1066" s="2"/>
      <c r="E1066" s="2"/>
      <c r="F1066" s="2"/>
      <c r="G1066" s="2"/>
      <c r="H1066" s="2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</row>
    <row r="1067" spans="1:233" s="4" customFormat="1" x14ac:dyDescent="0.25">
      <c r="A1067" s="1"/>
      <c r="B1067" s="2"/>
      <c r="C1067" s="2"/>
      <c r="D1067" s="2"/>
      <c r="E1067" s="2"/>
      <c r="F1067" s="2"/>
      <c r="G1067" s="2"/>
      <c r="H1067" s="2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</row>
    <row r="1068" spans="1:233" s="4" customFormat="1" x14ac:dyDescent="0.25">
      <c r="A1068" s="1"/>
      <c r="B1068" s="2"/>
      <c r="C1068" s="2"/>
      <c r="D1068" s="2"/>
      <c r="E1068" s="2"/>
      <c r="F1068" s="2"/>
      <c r="G1068" s="2"/>
      <c r="H1068" s="2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</row>
    <row r="1069" spans="1:233" s="4" customFormat="1" x14ac:dyDescent="0.25">
      <c r="A1069" s="1"/>
      <c r="B1069" s="2"/>
      <c r="C1069" s="2"/>
      <c r="D1069" s="2"/>
      <c r="E1069" s="2"/>
      <c r="F1069" s="2"/>
      <c r="G1069" s="2"/>
      <c r="H1069" s="2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</row>
    <row r="1070" spans="1:233" s="4" customFormat="1" x14ac:dyDescent="0.25">
      <c r="A1070" s="1"/>
      <c r="B1070" s="2"/>
      <c r="C1070" s="2"/>
      <c r="D1070" s="2"/>
      <c r="E1070" s="2"/>
      <c r="F1070" s="2"/>
      <c r="G1070" s="2"/>
      <c r="H1070" s="2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</row>
    <row r="1071" spans="1:233" s="4" customFormat="1" x14ac:dyDescent="0.25">
      <c r="A1071" s="1"/>
      <c r="B1071" s="2"/>
      <c r="C1071" s="2"/>
      <c r="D1071" s="2"/>
      <c r="E1071" s="2"/>
      <c r="F1071" s="2"/>
      <c r="G1071" s="2"/>
      <c r="H1071" s="2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</row>
    <row r="1072" spans="1:233" s="4" customFormat="1" x14ac:dyDescent="0.25">
      <c r="A1072" s="1"/>
      <c r="B1072" s="2"/>
      <c r="C1072" s="2"/>
      <c r="D1072" s="2"/>
      <c r="E1072" s="2"/>
      <c r="F1072" s="2"/>
      <c r="G1072" s="2"/>
      <c r="H1072" s="2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</row>
    <row r="1073" spans="1:233" s="4" customFormat="1" x14ac:dyDescent="0.25">
      <c r="A1073" s="1"/>
      <c r="B1073" s="2"/>
      <c r="C1073" s="2"/>
      <c r="D1073" s="2"/>
      <c r="E1073" s="2"/>
      <c r="F1073" s="2"/>
      <c r="G1073" s="2"/>
      <c r="H1073" s="2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</row>
    <row r="1074" spans="1:233" s="4" customFormat="1" x14ac:dyDescent="0.25">
      <c r="A1074" s="1"/>
      <c r="B1074" s="2"/>
      <c r="C1074" s="2"/>
      <c r="D1074" s="2"/>
      <c r="E1074" s="2"/>
      <c r="F1074" s="2"/>
      <c r="G1074" s="2"/>
      <c r="H1074" s="2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</row>
    <row r="1075" spans="1:233" s="4" customFormat="1" x14ac:dyDescent="0.25">
      <c r="A1075" s="1"/>
      <c r="B1075" s="2"/>
      <c r="C1075" s="2"/>
      <c r="D1075" s="2"/>
      <c r="E1075" s="2"/>
      <c r="F1075" s="2"/>
      <c r="G1075" s="2"/>
      <c r="H1075" s="2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</row>
    <row r="1076" spans="1:233" s="4" customFormat="1" x14ac:dyDescent="0.25">
      <c r="A1076" s="1"/>
      <c r="B1076" s="2"/>
      <c r="C1076" s="2"/>
      <c r="D1076" s="2"/>
      <c r="E1076" s="2"/>
      <c r="F1076" s="2"/>
      <c r="G1076" s="2"/>
      <c r="H1076" s="2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</row>
    <row r="1077" spans="1:233" s="4" customFormat="1" x14ac:dyDescent="0.25">
      <c r="A1077" s="1"/>
      <c r="B1077" s="2"/>
      <c r="C1077" s="2"/>
      <c r="D1077" s="2"/>
      <c r="E1077" s="2"/>
      <c r="F1077" s="2"/>
      <c r="G1077" s="2"/>
      <c r="H1077" s="2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</row>
    <row r="1078" spans="1:233" s="4" customFormat="1" x14ac:dyDescent="0.25">
      <c r="A1078" s="1"/>
      <c r="B1078" s="2"/>
      <c r="C1078" s="2"/>
      <c r="D1078" s="2"/>
      <c r="E1078" s="2"/>
      <c r="F1078" s="2"/>
      <c r="G1078" s="2"/>
      <c r="H1078" s="2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</row>
    <row r="1079" spans="1:233" s="4" customFormat="1" x14ac:dyDescent="0.25">
      <c r="A1079" s="1"/>
      <c r="B1079" s="2"/>
      <c r="C1079" s="2"/>
      <c r="D1079" s="2"/>
      <c r="E1079" s="2"/>
      <c r="F1079" s="2"/>
      <c r="G1079" s="2"/>
      <c r="H1079" s="2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</row>
    <row r="1080" spans="1:233" s="4" customFormat="1" x14ac:dyDescent="0.25">
      <c r="A1080" s="1"/>
      <c r="B1080" s="2"/>
      <c r="C1080" s="2"/>
      <c r="D1080" s="2"/>
      <c r="E1080" s="2"/>
      <c r="F1080" s="2"/>
      <c r="G1080" s="2"/>
      <c r="H1080" s="2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</row>
    <row r="1081" spans="1:233" s="4" customFormat="1" x14ac:dyDescent="0.25">
      <c r="A1081" s="1"/>
      <c r="B1081" s="2"/>
      <c r="C1081" s="2"/>
      <c r="D1081" s="2"/>
      <c r="E1081" s="2"/>
      <c r="F1081" s="2"/>
      <c r="G1081" s="2"/>
      <c r="H1081" s="2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</row>
    <row r="1082" spans="1:233" s="4" customFormat="1" x14ac:dyDescent="0.25">
      <c r="A1082" s="1"/>
      <c r="B1082" s="2"/>
      <c r="C1082" s="2"/>
      <c r="D1082" s="2"/>
      <c r="E1082" s="2"/>
      <c r="F1082" s="2"/>
      <c r="G1082" s="2"/>
      <c r="H1082" s="2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</row>
    <row r="1083" spans="1:233" s="4" customFormat="1" x14ac:dyDescent="0.25">
      <c r="A1083" s="1"/>
      <c r="B1083" s="2"/>
      <c r="C1083" s="2"/>
      <c r="D1083" s="2"/>
      <c r="E1083" s="2"/>
      <c r="F1083" s="2"/>
      <c r="G1083" s="2"/>
      <c r="H1083" s="2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</row>
    <row r="1084" spans="1:233" s="4" customFormat="1" x14ac:dyDescent="0.25">
      <c r="A1084" s="1"/>
      <c r="B1084" s="2"/>
      <c r="C1084" s="2"/>
      <c r="D1084" s="2"/>
      <c r="E1084" s="2"/>
      <c r="F1084" s="2"/>
      <c r="G1084" s="2"/>
      <c r="H1084" s="2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</row>
    <row r="1085" spans="1:233" s="4" customFormat="1" x14ac:dyDescent="0.25">
      <c r="A1085" s="1"/>
      <c r="B1085" s="2"/>
      <c r="C1085" s="2"/>
      <c r="D1085" s="2"/>
      <c r="E1085" s="2"/>
      <c r="F1085" s="2"/>
      <c r="G1085" s="2"/>
      <c r="H1085" s="2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</row>
    <row r="1086" spans="1:233" s="4" customFormat="1" x14ac:dyDescent="0.25">
      <c r="A1086" s="1"/>
      <c r="B1086" s="2"/>
      <c r="C1086" s="2"/>
      <c r="D1086" s="2"/>
      <c r="E1086" s="2"/>
      <c r="F1086" s="2"/>
      <c r="G1086" s="2"/>
      <c r="H1086" s="2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</row>
    <row r="1087" spans="1:233" s="4" customFormat="1" x14ac:dyDescent="0.25">
      <c r="A1087" s="1"/>
      <c r="B1087" s="2"/>
      <c r="C1087" s="2"/>
      <c r="D1087" s="2"/>
      <c r="E1087" s="2"/>
      <c r="F1087" s="2"/>
      <c r="G1087" s="2"/>
      <c r="H1087" s="2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</row>
    <row r="1088" spans="1:233" s="4" customFormat="1" x14ac:dyDescent="0.25">
      <c r="A1088" s="1"/>
      <c r="B1088" s="2"/>
      <c r="C1088" s="2"/>
      <c r="D1088" s="2"/>
      <c r="E1088" s="2"/>
      <c r="F1088" s="2"/>
      <c r="G1088" s="2"/>
      <c r="H1088" s="2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</row>
    <row r="1089" spans="1:233" s="4" customFormat="1" x14ac:dyDescent="0.25">
      <c r="A1089" s="1"/>
      <c r="B1089" s="2"/>
      <c r="C1089" s="2"/>
      <c r="D1089" s="2"/>
      <c r="E1089" s="2"/>
      <c r="F1089" s="2"/>
      <c r="G1089" s="2"/>
      <c r="H1089" s="2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</row>
    <row r="1090" spans="1:233" s="4" customFormat="1" x14ac:dyDescent="0.25">
      <c r="A1090" s="1"/>
      <c r="B1090" s="2"/>
      <c r="C1090" s="2"/>
      <c r="D1090" s="2"/>
      <c r="E1090" s="2"/>
      <c r="F1090" s="2"/>
      <c r="G1090" s="2"/>
      <c r="H1090" s="2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</row>
    <row r="1091" spans="1:233" s="4" customFormat="1" x14ac:dyDescent="0.25">
      <c r="A1091" s="1"/>
      <c r="B1091" s="2"/>
      <c r="C1091" s="2"/>
      <c r="D1091" s="2"/>
      <c r="E1091" s="2"/>
      <c r="F1091" s="2"/>
      <c r="G1091" s="2"/>
      <c r="H1091" s="2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</row>
    <row r="1092" spans="1:233" s="4" customFormat="1" x14ac:dyDescent="0.25">
      <c r="A1092" s="1"/>
      <c r="B1092" s="2"/>
      <c r="C1092" s="2"/>
      <c r="D1092" s="2"/>
      <c r="E1092" s="2"/>
      <c r="F1092" s="2"/>
      <c r="G1092" s="2"/>
      <c r="H1092" s="2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</row>
    <row r="1093" spans="1:233" s="4" customFormat="1" x14ac:dyDescent="0.25">
      <c r="A1093" s="1"/>
      <c r="B1093" s="2"/>
      <c r="C1093" s="2"/>
      <c r="D1093" s="2"/>
      <c r="E1093" s="2"/>
      <c r="F1093" s="2"/>
      <c r="G1093" s="2"/>
      <c r="H1093" s="2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</row>
    <row r="1094" spans="1:233" s="4" customFormat="1" x14ac:dyDescent="0.25">
      <c r="A1094" s="1"/>
      <c r="B1094" s="2"/>
      <c r="C1094" s="2"/>
      <c r="D1094" s="2"/>
      <c r="E1094" s="2"/>
      <c r="F1094" s="2"/>
      <c r="G1094" s="2"/>
      <c r="H1094" s="2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</row>
    <row r="1095" spans="1:233" s="4" customFormat="1" x14ac:dyDescent="0.25">
      <c r="A1095" s="1"/>
      <c r="B1095" s="2"/>
      <c r="C1095" s="2"/>
      <c r="D1095" s="2"/>
      <c r="E1095" s="2"/>
      <c r="F1095" s="2"/>
      <c r="G1095" s="2"/>
      <c r="H1095" s="2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</row>
    <row r="1096" spans="1:233" s="4" customFormat="1" x14ac:dyDescent="0.25">
      <c r="A1096" s="1"/>
      <c r="B1096" s="2"/>
      <c r="C1096" s="2"/>
      <c r="D1096" s="2"/>
      <c r="E1096" s="2"/>
      <c r="F1096" s="2"/>
      <c r="G1096" s="2"/>
      <c r="H1096" s="2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</row>
    <row r="1097" spans="1:233" s="4" customFormat="1" x14ac:dyDescent="0.25">
      <c r="A1097" s="1"/>
      <c r="B1097" s="2"/>
      <c r="C1097" s="2"/>
      <c r="D1097" s="2"/>
      <c r="E1097" s="2"/>
      <c r="F1097" s="2"/>
      <c r="G1097" s="2"/>
      <c r="H1097" s="2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</row>
    <row r="1098" spans="1:233" s="4" customFormat="1" x14ac:dyDescent="0.25">
      <c r="A1098" s="1"/>
      <c r="B1098" s="2"/>
      <c r="C1098" s="2"/>
      <c r="D1098" s="2"/>
      <c r="E1098" s="2"/>
      <c r="F1098" s="2"/>
      <c r="G1098" s="2"/>
      <c r="H1098" s="2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</row>
    <row r="1099" spans="1:233" s="4" customFormat="1" x14ac:dyDescent="0.25">
      <c r="A1099" s="1"/>
      <c r="B1099" s="2"/>
      <c r="C1099" s="2"/>
      <c r="D1099" s="2"/>
      <c r="E1099" s="2"/>
      <c r="F1099" s="2"/>
      <c r="G1099" s="2"/>
      <c r="H1099" s="2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</row>
    <row r="1100" spans="1:233" s="4" customFormat="1" x14ac:dyDescent="0.25">
      <c r="A1100" s="1"/>
      <c r="B1100" s="2"/>
      <c r="C1100" s="2"/>
      <c r="D1100" s="2"/>
      <c r="E1100" s="2"/>
      <c r="F1100" s="2"/>
      <c r="G1100" s="2"/>
      <c r="H1100" s="2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</row>
    <row r="1101" spans="1:233" s="4" customFormat="1" x14ac:dyDescent="0.25">
      <c r="A1101" s="1"/>
      <c r="B1101" s="2"/>
      <c r="C1101" s="2"/>
      <c r="D1101" s="2"/>
      <c r="E1101" s="2"/>
      <c r="F1101" s="2"/>
      <c r="G1101" s="2"/>
      <c r="H1101" s="2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</row>
    <row r="1102" spans="1:233" s="4" customFormat="1" x14ac:dyDescent="0.25">
      <c r="A1102" s="1"/>
      <c r="B1102" s="2"/>
      <c r="C1102" s="2"/>
      <c r="D1102" s="2"/>
      <c r="E1102" s="2"/>
      <c r="F1102" s="2"/>
      <c r="G1102" s="2"/>
      <c r="H1102" s="2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</row>
    <row r="1103" spans="1:233" s="4" customFormat="1" x14ac:dyDescent="0.25">
      <c r="A1103" s="1"/>
      <c r="B1103" s="2"/>
      <c r="C1103" s="2"/>
      <c r="D1103" s="2"/>
      <c r="E1103" s="2"/>
      <c r="F1103" s="2"/>
      <c r="G1103" s="2"/>
      <c r="H1103" s="2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</row>
    <row r="1104" spans="1:233" s="4" customFormat="1" x14ac:dyDescent="0.25">
      <c r="A1104" s="1"/>
      <c r="B1104" s="2"/>
      <c r="C1104" s="2"/>
      <c r="D1104" s="2"/>
      <c r="E1104" s="2"/>
      <c r="F1104" s="2"/>
      <c r="G1104" s="2"/>
      <c r="H1104" s="2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</row>
    <row r="1105" spans="1:233" s="4" customFormat="1" x14ac:dyDescent="0.25">
      <c r="A1105" s="1"/>
      <c r="B1105" s="2"/>
      <c r="C1105" s="2"/>
      <c r="D1105" s="2"/>
      <c r="E1105" s="2"/>
      <c r="F1105" s="2"/>
      <c r="G1105" s="2"/>
      <c r="H1105" s="2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</row>
    <row r="1106" spans="1:233" s="4" customFormat="1" x14ac:dyDescent="0.25">
      <c r="A1106" s="1"/>
      <c r="B1106" s="2"/>
      <c r="C1106" s="2"/>
      <c r="D1106" s="2"/>
      <c r="E1106" s="2"/>
      <c r="F1106" s="2"/>
      <c r="G1106" s="2"/>
      <c r="H1106" s="2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</row>
    <row r="1107" spans="1:233" s="4" customFormat="1" x14ac:dyDescent="0.25">
      <c r="A1107" s="1"/>
      <c r="B1107" s="2"/>
      <c r="C1107" s="2"/>
      <c r="D1107" s="2"/>
      <c r="E1107" s="2"/>
      <c r="F1107" s="2"/>
      <c r="G1107" s="2"/>
      <c r="H1107" s="2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</row>
    <row r="1108" spans="1:233" s="4" customFormat="1" x14ac:dyDescent="0.25">
      <c r="A1108" s="1"/>
      <c r="B1108" s="2"/>
      <c r="C1108" s="2"/>
      <c r="D1108" s="2"/>
      <c r="E1108" s="2"/>
      <c r="F1108" s="2"/>
      <c r="G1108" s="2"/>
      <c r="H1108" s="2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</row>
    <row r="1109" spans="1:233" s="4" customFormat="1" x14ac:dyDescent="0.25">
      <c r="A1109" s="1"/>
      <c r="B1109" s="2"/>
      <c r="C1109" s="2"/>
      <c r="D1109" s="2"/>
      <c r="E1109" s="2"/>
      <c r="F1109" s="2"/>
      <c r="G1109" s="2"/>
      <c r="H1109" s="2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</row>
    <row r="1110" spans="1:233" s="4" customFormat="1" x14ac:dyDescent="0.25">
      <c r="A1110" s="1"/>
      <c r="B1110" s="2"/>
      <c r="C1110" s="2"/>
      <c r="D1110" s="2"/>
      <c r="E1110" s="2"/>
      <c r="F1110" s="2"/>
      <c r="G1110" s="2"/>
      <c r="H1110" s="2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</row>
    <row r="1111" spans="1:233" s="4" customFormat="1" x14ac:dyDescent="0.25">
      <c r="A1111" s="1"/>
      <c r="B1111" s="2"/>
      <c r="C1111" s="2"/>
      <c r="D1111" s="2"/>
      <c r="E1111" s="2"/>
      <c r="F1111" s="2"/>
      <c r="G1111" s="2"/>
      <c r="H1111" s="2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</row>
    <row r="1112" spans="1:233" s="4" customFormat="1" x14ac:dyDescent="0.25">
      <c r="A1112" s="1"/>
      <c r="B1112" s="2"/>
      <c r="C1112" s="2"/>
      <c r="D1112" s="2"/>
      <c r="E1112" s="2"/>
      <c r="F1112" s="2"/>
      <c r="G1112" s="2"/>
      <c r="H1112" s="2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</row>
    <row r="1113" spans="1:233" s="4" customFormat="1" x14ac:dyDescent="0.25">
      <c r="A1113" s="1"/>
      <c r="B1113" s="2"/>
      <c r="C1113" s="2"/>
      <c r="D1113" s="2"/>
      <c r="E1113" s="2"/>
      <c r="F1113" s="2"/>
      <c r="G1113" s="2"/>
      <c r="H1113" s="2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</row>
    <row r="1114" spans="1:233" s="4" customFormat="1" x14ac:dyDescent="0.25">
      <c r="A1114" s="1"/>
      <c r="B1114" s="2"/>
      <c r="C1114" s="2"/>
      <c r="D1114" s="2"/>
      <c r="E1114" s="2"/>
      <c r="F1114" s="2"/>
      <c r="G1114" s="2"/>
      <c r="H1114" s="2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</row>
    <row r="1115" spans="1:233" s="4" customFormat="1" x14ac:dyDescent="0.25">
      <c r="A1115" s="1"/>
      <c r="B1115" s="2"/>
      <c r="C1115" s="2"/>
      <c r="D1115" s="2"/>
      <c r="E1115" s="2"/>
      <c r="F1115" s="2"/>
      <c r="G1115" s="2"/>
      <c r="H1115" s="2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</row>
    <row r="1116" spans="1:233" s="4" customFormat="1" x14ac:dyDescent="0.25">
      <c r="A1116" s="1"/>
      <c r="B1116" s="2"/>
      <c r="C1116" s="2"/>
      <c r="D1116" s="2"/>
      <c r="E1116" s="2"/>
      <c r="F1116" s="2"/>
      <c r="G1116" s="2"/>
      <c r="H1116" s="2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</row>
    <row r="1117" spans="1:233" s="4" customFormat="1" x14ac:dyDescent="0.25">
      <c r="A1117" s="1"/>
      <c r="B1117" s="2"/>
      <c r="C1117" s="2"/>
      <c r="D1117" s="2"/>
      <c r="E1117" s="2"/>
      <c r="F1117" s="2"/>
      <c r="G1117" s="2"/>
      <c r="H1117" s="2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</row>
    <row r="1118" spans="1:233" s="4" customFormat="1" x14ac:dyDescent="0.25">
      <c r="A1118" s="1"/>
      <c r="B1118" s="2"/>
      <c r="C1118" s="2"/>
      <c r="D1118" s="2"/>
      <c r="E1118" s="2"/>
      <c r="F1118" s="2"/>
      <c r="G1118" s="2"/>
      <c r="H1118" s="2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</row>
    <row r="1119" spans="1:233" s="4" customFormat="1" x14ac:dyDescent="0.25">
      <c r="A1119" s="1"/>
      <c r="B1119" s="2"/>
      <c r="C1119" s="2"/>
      <c r="D1119" s="2"/>
      <c r="E1119" s="2"/>
      <c r="F1119" s="2"/>
      <c r="G1119" s="2"/>
      <c r="H1119" s="2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  <c r="HW1119" s="1"/>
      <c r="HX1119" s="1"/>
      <c r="HY1119" s="1"/>
    </row>
    <row r="1120" spans="1:233" s="4" customFormat="1" x14ac:dyDescent="0.25">
      <c r="A1120" s="1"/>
      <c r="B1120" s="2"/>
      <c r="C1120" s="2"/>
      <c r="D1120" s="2"/>
      <c r="E1120" s="2"/>
      <c r="F1120" s="2"/>
      <c r="G1120" s="2"/>
      <c r="H1120" s="2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  <c r="HG1120" s="1"/>
      <c r="HH1120" s="1"/>
      <c r="HI1120" s="1"/>
      <c r="HJ1120" s="1"/>
      <c r="HK1120" s="1"/>
      <c r="HL1120" s="1"/>
      <c r="HM1120" s="1"/>
      <c r="HN1120" s="1"/>
      <c r="HO1120" s="1"/>
      <c r="HP1120" s="1"/>
      <c r="HQ1120" s="1"/>
      <c r="HR1120" s="1"/>
      <c r="HS1120" s="1"/>
      <c r="HT1120" s="1"/>
      <c r="HU1120" s="1"/>
      <c r="HV1120" s="1"/>
      <c r="HW1120" s="1"/>
      <c r="HX1120" s="1"/>
      <c r="HY1120" s="1"/>
    </row>
    <row r="1121" spans="1:233" s="4" customFormat="1" x14ac:dyDescent="0.25">
      <c r="A1121" s="1"/>
      <c r="B1121" s="2"/>
      <c r="C1121" s="2"/>
      <c r="D1121" s="2"/>
      <c r="E1121" s="2"/>
      <c r="F1121" s="2"/>
      <c r="G1121" s="2"/>
      <c r="H1121" s="2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  <c r="HG1121" s="1"/>
      <c r="HH1121" s="1"/>
      <c r="HI1121" s="1"/>
      <c r="HJ1121" s="1"/>
      <c r="HK1121" s="1"/>
      <c r="HL1121" s="1"/>
      <c r="HM1121" s="1"/>
      <c r="HN1121" s="1"/>
      <c r="HO1121" s="1"/>
      <c r="HP1121" s="1"/>
      <c r="HQ1121" s="1"/>
      <c r="HR1121" s="1"/>
      <c r="HS1121" s="1"/>
      <c r="HT1121" s="1"/>
      <c r="HU1121" s="1"/>
      <c r="HV1121" s="1"/>
      <c r="HW1121" s="1"/>
      <c r="HX1121" s="1"/>
      <c r="HY1121" s="1"/>
    </row>
    <row r="1122" spans="1:233" s="4" customFormat="1" x14ac:dyDescent="0.25">
      <c r="A1122" s="1"/>
      <c r="B1122" s="2"/>
      <c r="C1122" s="2"/>
      <c r="D1122" s="2"/>
      <c r="E1122" s="2"/>
      <c r="F1122" s="2"/>
      <c r="G1122" s="2"/>
      <c r="H1122" s="2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  <c r="HG1122" s="1"/>
      <c r="HH1122" s="1"/>
      <c r="HI1122" s="1"/>
      <c r="HJ1122" s="1"/>
      <c r="HK1122" s="1"/>
      <c r="HL1122" s="1"/>
      <c r="HM1122" s="1"/>
      <c r="HN1122" s="1"/>
      <c r="HO1122" s="1"/>
      <c r="HP1122" s="1"/>
      <c r="HQ1122" s="1"/>
      <c r="HR1122" s="1"/>
      <c r="HS1122" s="1"/>
      <c r="HT1122" s="1"/>
      <c r="HU1122" s="1"/>
      <c r="HV1122" s="1"/>
      <c r="HW1122" s="1"/>
      <c r="HX1122" s="1"/>
      <c r="HY1122" s="1"/>
    </row>
    <row r="1123" spans="1:233" s="4" customFormat="1" x14ac:dyDescent="0.25">
      <c r="A1123" s="1"/>
      <c r="B1123" s="2"/>
      <c r="C1123" s="2"/>
      <c r="D1123" s="2"/>
      <c r="E1123" s="2"/>
      <c r="F1123" s="2"/>
      <c r="G1123" s="2"/>
      <c r="H1123" s="2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  <c r="HW1123" s="1"/>
      <c r="HX1123" s="1"/>
      <c r="HY1123" s="1"/>
    </row>
    <row r="1124" spans="1:233" s="4" customFormat="1" x14ac:dyDescent="0.25">
      <c r="A1124" s="1"/>
      <c r="B1124" s="2"/>
      <c r="C1124" s="2"/>
      <c r="D1124" s="2"/>
      <c r="E1124" s="2"/>
      <c r="F1124" s="2"/>
      <c r="G1124" s="2"/>
      <c r="H1124" s="2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  <c r="HW1124" s="1"/>
      <c r="HX1124" s="1"/>
      <c r="HY1124" s="1"/>
    </row>
    <row r="1125" spans="1:233" s="4" customFormat="1" x14ac:dyDescent="0.25">
      <c r="A1125" s="1"/>
      <c r="B1125" s="2"/>
      <c r="C1125" s="2"/>
      <c r="D1125" s="2"/>
      <c r="E1125" s="2"/>
      <c r="F1125" s="2"/>
      <c r="G1125" s="2"/>
      <c r="H1125" s="2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  <c r="HG1125" s="1"/>
      <c r="HH1125" s="1"/>
      <c r="HI1125" s="1"/>
      <c r="HJ1125" s="1"/>
      <c r="HK1125" s="1"/>
      <c r="HL1125" s="1"/>
      <c r="HM1125" s="1"/>
      <c r="HN1125" s="1"/>
      <c r="HO1125" s="1"/>
      <c r="HP1125" s="1"/>
      <c r="HQ1125" s="1"/>
      <c r="HR1125" s="1"/>
      <c r="HS1125" s="1"/>
      <c r="HT1125" s="1"/>
      <c r="HU1125" s="1"/>
      <c r="HV1125" s="1"/>
      <c r="HW1125" s="1"/>
      <c r="HX1125" s="1"/>
      <c r="HY1125" s="1"/>
    </row>
    <row r="1126" spans="1:233" s="4" customFormat="1" x14ac:dyDescent="0.25">
      <c r="A1126" s="1"/>
      <c r="B1126" s="2"/>
      <c r="C1126" s="2"/>
      <c r="D1126" s="2"/>
      <c r="E1126" s="2"/>
      <c r="F1126" s="2"/>
      <c r="G1126" s="2"/>
      <c r="H1126" s="2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  <c r="HG1126" s="1"/>
      <c r="HH1126" s="1"/>
      <c r="HI1126" s="1"/>
      <c r="HJ1126" s="1"/>
      <c r="HK1126" s="1"/>
      <c r="HL1126" s="1"/>
      <c r="HM1126" s="1"/>
      <c r="HN1126" s="1"/>
      <c r="HO1126" s="1"/>
      <c r="HP1126" s="1"/>
      <c r="HQ1126" s="1"/>
      <c r="HR1126" s="1"/>
      <c r="HS1126" s="1"/>
      <c r="HT1126" s="1"/>
      <c r="HU1126" s="1"/>
      <c r="HV1126" s="1"/>
      <c r="HW1126" s="1"/>
      <c r="HX1126" s="1"/>
      <c r="HY1126" s="1"/>
    </row>
    <row r="1127" spans="1:233" s="4" customFormat="1" x14ac:dyDescent="0.25">
      <c r="A1127" s="1"/>
      <c r="B1127" s="2"/>
      <c r="C1127" s="2"/>
      <c r="D1127" s="2"/>
      <c r="E1127" s="2"/>
      <c r="F1127" s="2"/>
      <c r="G1127" s="2"/>
      <c r="H1127" s="2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  <c r="HG1127" s="1"/>
      <c r="HH1127" s="1"/>
      <c r="HI1127" s="1"/>
      <c r="HJ1127" s="1"/>
      <c r="HK1127" s="1"/>
      <c r="HL1127" s="1"/>
      <c r="HM1127" s="1"/>
      <c r="HN1127" s="1"/>
      <c r="HO1127" s="1"/>
      <c r="HP1127" s="1"/>
      <c r="HQ1127" s="1"/>
      <c r="HR1127" s="1"/>
      <c r="HS1127" s="1"/>
      <c r="HT1127" s="1"/>
      <c r="HU1127" s="1"/>
      <c r="HV1127" s="1"/>
      <c r="HW1127" s="1"/>
      <c r="HX1127" s="1"/>
      <c r="HY1127" s="1"/>
    </row>
    <row r="1128" spans="1:233" s="4" customFormat="1" x14ac:dyDescent="0.25">
      <c r="A1128" s="1"/>
      <c r="B1128" s="2"/>
      <c r="C1128" s="2"/>
      <c r="D1128" s="2"/>
      <c r="E1128" s="2"/>
      <c r="F1128" s="2"/>
      <c r="G1128" s="2"/>
      <c r="H1128" s="2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  <c r="HG1128" s="1"/>
      <c r="HH1128" s="1"/>
      <c r="HI1128" s="1"/>
      <c r="HJ1128" s="1"/>
      <c r="HK1128" s="1"/>
      <c r="HL1128" s="1"/>
      <c r="HM1128" s="1"/>
      <c r="HN1128" s="1"/>
      <c r="HO1128" s="1"/>
      <c r="HP1128" s="1"/>
      <c r="HQ1128" s="1"/>
      <c r="HR1128" s="1"/>
      <c r="HS1128" s="1"/>
      <c r="HT1128" s="1"/>
      <c r="HU1128" s="1"/>
      <c r="HV1128" s="1"/>
      <c r="HW1128" s="1"/>
      <c r="HX1128" s="1"/>
      <c r="HY1128" s="1"/>
    </row>
    <row r="1129" spans="1:233" s="4" customFormat="1" x14ac:dyDescent="0.25">
      <c r="A1129" s="1"/>
      <c r="B1129" s="2"/>
      <c r="C1129" s="2"/>
      <c r="D1129" s="2"/>
      <c r="E1129" s="2"/>
      <c r="F1129" s="2"/>
      <c r="G1129" s="2"/>
      <c r="H1129" s="2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  <c r="HG1129" s="1"/>
      <c r="HH1129" s="1"/>
      <c r="HI1129" s="1"/>
      <c r="HJ1129" s="1"/>
      <c r="HK1129" s="1"/>
      <c r="HL1129" s="1"/>
      <c r="HM1129" s="1"/>
      <c r="HN1129" s="1"/>
      <c r="HO1129" s="1"/>
      <c r="HP1129" s="1"/>
      <c r="HQ1129" s="1"/>
      <c r="HR1129" s="1"/>
      <c r="HS1129" s="1"/>
      <c r="HT1129" s="1"/>
      <c r="HU1129" s="1"/>
      <c r="HV1129" s="1"/>
      <c r="HW1129" s="1"/>
      <c r="HX1129" s="1"/>
      <c r="HY1129" s="1"/>
    </row>
    <row r="1130" spans="1:233" s="4" customFormat="1" x14ac:dyDescent="0.25">
      <c r="A1130" s="1"/>
      <c r="B1130" s="2"/>
      <c r="C1130" s="2"/>
      <c r="D1130" s="2"/>
      <c r="E1130" s="2"/>
      <c r="F1130" s="2"/>
      <c r="G1130" s="2"/>
      <c r="H1130" s="2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  <c r="HW1130" s="1"/>
      <c r="HX1130" s="1"/>
      <c r="HY1130" s="1"/>
    </row>
    <row r="1131" spans="1:233" s="4" customFormat="1" x14ac:dyDescent="0.25">
      <c r="A1131" s="1"/>
      <c r="B1131" s="2"/>
      <c r="C1131" s="2"/>
      <c r="D1131" s="2"/>
      <c r="E1131" s="2"/>
      <c r="F1131" s="2"/>
      <c r="G1131" s="2"/>
      <c r="H1131" s="2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  <c r="HG1131" s="1"/>
      <c r="HH1131" s="1"/>
      <c r="HI1131" s="1"/>
      <c r="HJ1131" s="1"/>
      <c r="HK1131" s="1"/>
      <c r="HL1131" s="1"/>
      <c r="HM1131" s="1"/>
      <c r="HN1131" s="1"/>
      <c r="HO1131" s="1"/>
      <c r="HP1131" s="1"/>
      <c r="HQ1131" s="1"/>
      <c r="HR1131" s="1"/>
      <c r="HS1131" s="1"/>
      <c r="HT1131" s="1"/>
      <c r="HU1131" s="1"/>
      <c r="HV1131" s="1"/>
      <c r="HW1131" s="1"/>
      <c r="HX1131" s="1"/>
      <c r="HY1131" s="1"/>
    </row>
    <row r="1132" spans="1:233" s="4" customFormat="1" x14ac:dyDescent="0.25">
      <c r="A1132" s="1"/>
      <c r="B1132" s="2"/>
      <c r="C1132" s="2"/>
      <c r="D1132" s="2"/>
      <c r="E1132" s="2"/>
      <c r="F1132" s="2"/>
      <c r="G1132" s="2"/>
      <c r="H1132" s="2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  <c r="HG1132" s="1"/>
      <c r="HH1132" s="1"/>
      <c r="HI1132" s="1"/>
      <c r="HJ1132" s="1"/>
      <c r="HK1132" s="1"/>
      <c r="HL1132" s="1"/>
      <c r="HM1132" s="1"/>
      <c r="HN1132" s="1"/>
      <c r="HO1132" s="1"/>
      <c r="HP1132" s="1"/>
      <c r="HQ1132" s="1"/>
      <c r="HR1132" s="1"/>
      <c r="HS1132" s="1"/>
      <c r="HT1132" s="1"/>
      <c r="HU1132" s="1"/>
      <c r="HV1132" s="1"/>
      <c r="HW1132" s="1"/>
      <c r="HX1132" s="1"/>
      <c r="HY1132" s="1"/>
    </row>
    <row r="1133" spans="1:233" s="4" customFormat="1" x14ac:dyDescent="0.25">
      <c r="A1133" s="1"/>
      <c r="B1133" s="2"/>
      <c r="C1133" s="2"/>
      <c r="D1133" s="2"/>
      <c r="E1133" s="2"/>
      <c r="F1133" s="2"/>
      <c r="G1133" s="2"/>
      <c r="H1133" s="2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  <c r="HG1133" s="1"/>
      <c r="HH1133" s="1"/>
      <c r="HI1133" s="1"/>
      <c r="HJ1133" s="1"/>
      <c r="HK1133" s="1"/>
      <c r="HL1133" s="1"/>
      <c r="HM1133" s="1"/>
      <c r="HN1133" s="1"/>
      <c r="HO1133" s="1"/>
      <c r="HP1133" s="1"/>
      <c r="HQ1133" s="1"/>
      <c r="HR1133" s="1"/>
      <c r="HS1133" s="1"/>
      <c r="HT1133" s="1"/>
      <c r="HU1133" s="1"/>
      <c r="HV1133" s="1"/>
      <c r="HW1133" s="1"/>
      <c r="HX1133" s="1"/>
      <c r="HY1133" s="1"/>
    </row>
    <row r="1134" spans="1:233" s="4" customFormat="1" x14ac:dyDescent="0.25">
      <c r="A1134" s="1"/>
      <c r="B1134" s="2"/>
      <c r="C1134" s="2"/>
      <c r="D1134" s="2"/>
      <c r="E1134" s="2"/>
      <c r="F1134" s="2"/>
      <c r="G1134" s="2"/>
      <c r="H1134" s="2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</row>
    <row r="1135" spans="1:233" s="4" customFormat="1" x14ac:dyDescent="0.25">
      <c r="A1135" s="1"/>
      <c r="B1135" s="2"/>
      <c r="C1135" s="2"/>
      <c r="D1135" s="2"/>
      <c r="E1135" s="2"/>
      <c r="F1135" s="2"/>
      <c r="G1135" s="2"/>
      <c r="H1135" s="2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  <c r="HG1135" s="1"/>
      <c r="HH1135" s="1"/>
      <c r="HI1135" s="1"/>
      <c r="HJ1135" s="1"/>
      <c r="HK1135" s="1"/>
      <c r="HL1135" s="1"/>
      <c r="HM1135" s="1"/>
      <c r="HN1135" s="1"/>
      <c r="HO1135" s="1"/>
      <c r="HP1135" s="1"/>
      <c r="HQ1135" s="1"/>
      <c r="HR1135" s="1"/>
      <c r="HS1135" s="1"/>
      <c r="HT1135" s="1"/>
      <c r="HU1135" s="1"/>
      <c r="HV1135" s="1"/>
      <c r="HW1135" s="1"/>
      <c r="HX1135" s="1"/>
      <c r="HY1135" s="1"/>
    </row>
    <row r="1136" spans="1:233" s="4" customFormat="1" x14ac:dyDescent="0.25">
      <c r="A1136" s="1"/>
      <c r="B1136" s="2"/>
      <c r="C1136" s="2"/>
      <c r="D1136" s="2"/>
      <c r="E1136" s="2"/>
      <c r="F1136" s="2"/>
      <c r="G1136" s="2"/>
      <c r="H1136" s="2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  <c r="HG1136" s="1"/>
      <c r="HH1136" s="1"/>
      <c r="HI1136" s="1"/>
      <c r="HJ1136" s="1"/>
      <c r="HK1136" s="1"/>
      <c r="HL1136" s="1"/>
      <c r="HM1136" s="1"/>
      <c r="HN1136" s="1"/>
      <c r="HO1136" s="1"/>
      <c r="HP1136" s="1"/>
      <c r="HQ1136" s="1"/>
      <c r="HR1136" s="1"/>
      <c r="HS1136" s="1"/>
      <c r="HT1136" s="1"/>
      <c r="HU1136" s="1"/>
      <c r="HV1136" s="1"/>
      <c r="HW1136" s="1"/>
      <c r="HX1136" s="1"/>
      <c r="HY1136" s="1"/>
    </row>
    <row r="1137" spans="1:233" s="4" customFormat="1" x14ac:dyDescent="0.25">
      <c r="A1137" s="1"/>
      <c r="B1137" s="2"/>
      <c r="C1137" s="2"/>
      <c r="D1137" s="2"/>
      <c r="E1137" s="2"/>
      <c r="F1137" s="2"/>
      <c r="G1137" s="2"/>
      <c r="H1137" s="2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  <c r="HG1137" s="1"/>
      <c r="HH1137" s="1"/>
      <c r="HI1137" s="1"/>
      <c r="HJ1137" s="1"/>
      <c r="HK1137" s="1"/>
      <c r="HL1137" s="1"/>
      <c r="HM1137" s="1"/>
      <c r="HN1137" s="1"/>
      <c r="HO1137" s="1"/>
      <c r="HP1137" s="1"/>
      <c r="HQ1137" s="1"/>
      <c r="HR1137" s="1"/>
      <c r="HS1137" s="1"/>
      <c r="HT1137" s="1"/>
      <c r="HU1137" s="1"/>
      <c r="HV1137" s="1"/>
      <c r="HW1137" s="1"/>
      <c r="HX1137" s="1"/>
      <c r="HY1137" s="1"/>
    </row>
    <row r="1138" spans="1:233" s="4" customFormat="1" x14ac:dyDescent="0.25">
      <c r="A1138" s="1"/>
      <c r="B1138" s="2"/>
      <c r="C1138" s="2"/>
      <c r="D1138" s="2"/>
      <c r="E1138" s="2"/>
      <c r="F1138" s="2"/>
      <c r="G1138" s="2"/>
      <c r="H1138" s="2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  <c r="HG1138" s="1"/>
      <c r="HH1138" s="1"/>
      <c r="HI1138" s="1"/>
      <c r="HJ1138" s="1"/>
      <c r="HK1138" s="1"/>
      <c r="HL1138" s="1"/>
      <c r="HM1138" s="1"/>
      <c r="HN1138" s="1"/>
      <c r="HO1138" s="1"/>
      <c r="HP1138" s="1"/>
      <c r="HQ1138" s="1"/>
      <c r="HR1138" s="1"/>
      <c r="HS1138" s="1"/>
      <c r="HT1138" s="1"/>
      <c r="HU1138" s="1"/>
      <c r="HV1138" s="1"/>
      <c r="HW1138" s="1"/>
      <c r="HX1138" s="1"/>
      <c r="HY1138" s="1"/>
    </row>
    <row r="1139" spans="1:233" s="4" customFormat="1" x14ac:dyDescent="0.25">
      <c r="A1139" s="1"/>
      <c r="B1139" s="2"/>
      <c r="C1139" s="2"/>
      <c r="D1139" s="2"/>
      <c r="E1139" s="2"/>
      <c r="F1139" s="2"/>
      <c r="G1139" s="2"/>
      <c r="H1139" s="2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  <c r="HG1139" s="1"/>
      <c r="HH1139" s="1"/>
      <c r="HI1139" s="1"/>
      <c r="HJ1139" s="1"/>
      <c r="HK1139" s="1"/>
      <c r="HL1139" s="1"/>
      <c r="HM1139" s="1"/>
      <c r="HN1139" s="1"/>
      <c r="HO1139" s="1"/>
      <c r="HP1139" s="1"/>
      <c r="HQ1139" s="1"/>
      <c r="HR1139" s="1"/>
      <c r="HS1139" s="1"/>
      <c r="HT1139" s="1"/>
      <c r="HU1139" s="1"/>
      <c r="HV1139" s="1"/>
      <c r="HW1139" s="1"/>
      <c r="HX1139" s="1"/>
      <c r="HY1139" s="1"/>
    </row>
    <row r="1140" spans="1:233" s="4" customFormat="1" x14ac:dyDescent="0.25">
      <c r="A1140" s="1"/>
      <c r="B1140" s="2"/>
      <c r="C1140" s="2"/>
      <c r="D1140" s="2"/>
      <c r="E1140" s="2"/>
      <c r="F1140" s="2"/>
      <c r="G1140" s="2"/>
      <c r="H1140" s="2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  <c r="HG1140" s="1"/>
      <c r="HH1140" s="1"/>
      <c r="HI1140" s="1"/>
      <c r="HJ1140" s="1"/>
      <c r="HK1140" s="1"/>
      <c r="HL1140" s="1"/>
      <c r="HM1140" s="1"/>
      <c r="HN1140" s="1"/>
      <c r="HO1140" s="1"/>
      <c r="HP1140" s="1"/>
      <c r="HQ1140" s="1"/>
      <c r="HR1140" s="1"/>
      <c r="HS1140" s="1"/>
      <c r="HT1140" s="1"/>
      <c r="HU1140" s="1"/>
      <c r="HV1140" s="1"/>
      <c r="HW1140" s="1"/>
      <c r="HX1140" s="1"/>
      <c r="HY1140" s="1"/>
    </row>
    <row r="1141" spans="1:233" s="4" customFormat="1" x14ac:dyDescent="0.25">
      <c r="A1141" s="1"/>
      <c r="B1141" s="2"/>
      <c r="C1141" s="2"/>
      <c r="D1141" s="2"/>
      <c r="E1141" s="2"/>
      <c r="F1141" s="2"/>
      <c r="G1141" s="2"/>
      <c r="H1141" s="2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  <c r="HG1141" s="1"/>
      <c r="HH1141" s="1"/>
      <c r="HI1141" s="1"/>
      <c r="HJ1141" s="1"/>
      <c r="HK1141" s="1"/>
      <c r="HL1141" s="1"/>
      <c r="HM1141" s="1"/>
      <c r="HN1141" s="1"/>
      <c r="HO1141" s="1"/>
      <c r="HP1141" s="1"/>
      <c r="HQ1141" s="1"/>
      <c r="HR1141" s="1"/>
      <c r="HS1141" s="1"/>
      <c r="HT1141" s="1"/>
      <c r="HU1141" s="1"/>
      <c r="HV1141" s="1"/>
      <c r="HW1141" s="1"/>
      <c r="HX1141" s="1"/>
      <c r="HY1141" s="1"/>
    </row>
    <row r="1142" spans="1:233" s="4" customFormat="1" x14ac:dyDescent="0.25">
      <c r="A1142" s="1"/>
      <c r="B1142" s="2"/>
      <c r="C1142" s="2"/>
      <c r="D1142" s="2"/>
      <c r="E1142" s="2"/>
      <c r="F1142" s="2"/>
      <c r="G1142" s="2"/>
      <c r="H1142" s="2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  <c r="HG1142" s="1"/>
      <c r="HH1142" s="1"/>
      <c r="HI1142" s="1"/>
      <c r="HJ1142" s="1"/>
      <c r="HK1142" s="1"/>
      <c r="HL1142" s="1"/>
      <c r="HM1142" s="1"/>
      <c r="HN1142" s="1"/>
      <c r="HO1142" s="1"/>
      <c r="HP1142" s="1"/>
      <c r="HQ1142" s="1"/>
      <c r="HR1142" s="1"/>
      <c r="HS1142" s="1"/>
      <c r="HT1142" s="1"/>
      <c r="HU1142" s="1"/>
      <c r="HV1142" s="1"/>
      <c r="HW1142" s="1"/>
      <c r="HX1142" s="1"/>
      <c r="HY1142" s="1"/>
    </row>
    <row r="1143" spans="1:233" s="4" customFormat="1" x14ac:dyDescent="0.25">
      <c r="A1143" s="1"/>
      <c r="B1143" s="2"/>
      <c r="C1143" s="2"/>
      <c r="D1143" s="2"/>
      <c r="E1143" s="2"/>
      <c r="F1143" s="2"/>
      <c r="G1143" s="2"/>
      <c r="H1143" s="2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  <c r="HG1143" s="1"/>
      <c r="HH1143" s="1"/>
      <c r="HI1143" s="1"/>
      <c r="HJ1143" s="1"/>
      <c r="HK1143" s="1"/>
      <c r="HL1143" s="1"/>
      <c r="HM1143" s="1"/>
      <c r="HN1143" s="1"/>
      <c r="HO1143" s="1"/>
      <c r="HP1143" s="1"/>
      <c r="HQ1143" s="1"/>
      <c r="HR1143" s="1"/>
      <c r="HS1143" s="1"/>
      <c r="HT1143" s="1"/>
      <c r="HU1143" s="1"/>
      <c r="HV1143" s="1"/>
      <c r="HW1143" s="1"/>
      <c r="HX1143" s="1"/>
      <c r="HY1143" s="1"/>
    </row>
    <row r="1144" spans="1:233" s="4" customFormat="1" x14ac:dyDescent="0.25">
      <c r="A1144" s="1"/>
      <c r="B1144" s="2"/>
      <c r="C1144" s="2"/>
      <c r="D1144" s="2"/>
      <c r="E1144" s="2"/>
      <c r="F1144" s="2"/>
      <c r="G1144" s="2"/>
      <c r="H1144" s="2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  <c r="HG1144" s="1"/>
      <c r="HH1144" s="1"/>
      <c r="HI1144" s="1"/>
      <c r="HJ1144" s="1"/>
      <c r="HK1144" s="1"/>
      <c r="HL1144" s="1"/>
      <c r="HM1144" s="1"/>
      <c r="HN1144" s="1"/>
      <c r="HO1144" s="1"/>
      <c r="HP1144" s="1"/>
      <c r="HQ1144" s="1"/>
      <c r="HR1144" s="1"/>
      <c r="HS1144" s="1"/>
      <c r="HT1144" s="1"/>
      <c r="HU1144" s="1"/>
      <c r="HV1144" s="1"/>
      <c r="HW1144" s="1"/>
      <c r="HX1144" s="1"/>
      <c r="HY1144" s="1"/>
    </row>
    <row r="1145" spans="1:233" s="4" customFormat="1" x14ac:dyDescent="0.25">
      <c r="A1145" s="1"/>
      <c r="B1145" s="2"/>
      <c r="C1145" s="2"/>
      <c r="D1145" s="2"/>
      <c r="E1145" s="2"/>
      <c r="F1145" s="2"/>
      <c r="G1145" s="2"/>
      <c r="H1145" s="2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  <c r="HG1145" s="1"/>
      <c r="HH1145" s="1"/>
      <c r="HI1145" s="1"/>
      <c r="HJ1145" s="1"/>
      <c r="HK1145" s="1"/>
      <c r="HL1145" s="1"/>
      <c r="HM1145" s="1"/>
      <c r="HN1145" s="1"/>
      <c r="HO1145" s="1"/>
      <c r="HP1145" s="1"/>
      <c r="HQ1145" s="1"/>
      <c r="HR1145" s="1"/>
      <c r="HS1145" s="1"/>
      <c r="HT1145" s="1"/>
      <c r="HU1145" s="1"/>
      <c r="HV1145" s="1"/>
      <c r="HW1145" s="1"/>
      <c r="HX1145" s="1"/>
      <c r="HY1145" s="1"/>
    </row>
    <row r="1146" spans="1:233" s="4" customFormat="1" x14ac:dyDescent="0.25">
      <c r="A1146" s="1"/>
      <c r="B1146" s="2"/>
      <c r="C1146" s="2"/>
      <c r="D1146" s="2"/>
      <c r="E1146" s="2"/>
      <c r="F1146" s="2"/>
      <c r="G1146" s="2"/>
      <c r="H1146" s="2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  <c r="HE1146" s="1"/>
      <c r="HF1146" s="1"/>
      <c r="HG1146" s="1"/>
      <c r="HH1146" s="1"/>
      <c r="HI1146" s="1"/>
      <c r="HJ1146" s="1"/>
      <c r="HK1146" s="1"/>
      <c r="HL1146" s="1"/>
      <c r="HM1146" s="1"/>
      <c r="HN1146" s="1"/>
      <c r="HO1146" s="1"/>
      <c r="HP1146" s="1"/>
      <c r="HQ1146" s="1"/>
      <c r="HR1146" s="1"/>
      <c r="HS1146" s="1"/>
      <c r="HT1146" s="1"/>
      <c r="HU1146" s="1"/>
      <c r="HV1146" s="1"/>
      <c r="HW1146" s="1"/>
      <c r="HX1146" s="1"/>
      <c r="HY1146" s="1"/>
    </row>
    <row r="1147" spans="1:233" s="4" customFormat="1" x14ac:dyDescent="0.25">
      <c r="A1147" s="1"/>
      <c r="B1147" s="2"/>
      <c r="C1147" s="2"/>
      <c r="D1147" s="2"/>
      <c r="E1147" s="2"/>
      <c r="F1147" s="2"/>
      <c r="G1147" s="2"/>
      <c r="H1147" s="2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  <c r="HE1147" s="1"/>
      <c r="HF1147" s="1"/>
      <c r="HG1147" s="1"/>
      <c r="HH1147" s="1"/>
      <c r="HI1147" s="1"/>
      <c r="HJ1147" s="1"/>
      <c r="HK1147" s="1"/>
      <c r="HL1147" s="1"/>
      <c r="HM1147" s="1"/>
      <c r="HN1147" s="1"/>
      <c r="HO1147" s="1"/>
      <c r="HP1147" s="1"/>
      <c r="HQ1147" s="1"/>
      <c r="HR1147" s="1"/>
      <c r="HS1147" s="1"/>
      <c r="HT1147" s="1"/>
      <c r="HU1147" s="1"/>
      <c r="HV1147" s="1"/>
      <c r="HW1147" s="1"/>
      <c r="HX1147" s="1"/>
      <c r="HY1147" s="1"/>
    </row>
    <row r="1148" spans="1:233" s="4" customFormat="1" x14ac:dyDescent="0.25">
      <c r="A1148" s="1"/>
      <c r="B1148" s="2"/>
      <c r="C1148" s="2"/>
      <c r="D1148" s="2"/>
      <c r="E1148" s="2"/>
      <c r="F1148" s="2"/>
      <c r="G1148" s="2"/>
      <c r="H1148" s="2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  <c r="HA1148" s="1"/>
      <c r="HB1148" s="1"/>
      <c r="HC1148" s="1"/>
      <c r="HD1148" s="1"/>
      <c r="HE1148" s="1"/>
      <c r="HF1148" s="1"/>
      <c r="HG1148" s="1"/>
      <c r="HH1148" s="1"/>
      <c r="HI1148" s="1"/>
      <c r="HJ1148" s="1"/>
      <c r="HK1148" s="1"/>
      <c r="HL1148" s="1"/>
      <c r="HM1148" s="1"/>
      <c r="HN1148" s="1"/>
      <c r="HO1148" s="1"/>
      <c r="HP1148" s="1"/>
      <c r="HQ1148" s="1"/>
      <c r="HR1148" s="1"/>
      <c r="HS1148" s="1"/>
      <c r="HT1148" s="1"/>
      <c r="HU1148" s="1"/>
      <c r="HV1148" s="1"/>
      <c r="HW1148" s="1"/>
      <c r="HX1148" s="1"/>
      <c r="HY1148" s="1"/>
    </row>
    <row r="1149" spans="1:233" s="4" customFormat="1" x14ac:dyDescent="0.25">
      <c r="A1149" s="1"/>
      <c r="B1149" s="2"/>
      <c r="C1149" s="2"/>
      <c r="D1149" s="2"/>
      <c r="E1149" s="2"/>
      <c r="F1149" s="2"/>
      <c r="G1149" s="2"/>
      <c r="H1149" s="2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  <c r="HE1149" s="1"/>
      <c r="HF1149" s="1"/>
      <c r="HG1149" s="1"/>
      <c r="HH1149" s="1"/>
      <c r="HI1149" s="1"/>
      <c r="HJ1149" s="1"/>
      <c r="HK1149" s="1"/>
      <c r="HL1149" s="1"/>
      <c r="HM1149" s="1"/>
      <c r="HN1149" s="1"/>
      <c r="HO1149" s="1"/>
      <c r="HP1149" s="1"/>
      <c r="HQ1149" s="1"/>
      <c r="HR1149" s="1"/>
      <c r="HS1149" s="1"/>
      <c r="HT1149" s="1"/>
      <c r="HU1149" s="1"/>
      <c r="HV1149" s="1"/>
      <c r="HW1149" s="1"/>
      <c r="HX1149" s="1"/>
      <c r="HY1149" s="1"/>
    </row>
    <row r="1150" spans="1:233" s="4" customFormat="1" x14ac:dyDescent="0.25">
      <c r="A1150" s="1"/>
      <c r="B1150" s="2"/>
      <c r="C1150" s="2"/>
      <c r="D1150" s="2"/>
      <c r="E1150" s="2"/>
      <c r="F1150" s="2"/>
      <c r="G1150" s="2"/>
      <c r="H1150" s="2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  <c r="HE1150" s="1"/>
      <c r="HF1150" s="1"/>
      <c r="HG1150" s="1"/>
      <c r="HH1150" s="1"/>
      <c r="HI1150" s="1"/>
      <c r="HJ1150" s="1"/>
      <c r="HK1150" s="1"/>
      <c r="HL1150" s="1"/>
      <c r="HM1150" s="1"/>
      <c r="HN1150" s="1"/>
      <c r="HO1150" s="1"/>
      <c r="HP1150" s="1"/>
      <c r="HQ1150" s="1"/>
      <c r="HR1150" s="1"/>
      <c r="HS1150" s="1"/>
      <c r="HT1150" s="1"/>
      <c r="HU1150" s="1"/>
      <c r="HV1150" s="1"/>
      <c r="HW1150" s="1"/>
      <c r="HX1150" s="1"/>
      <c r="HY1150" s="1"/>
    </row>
    <row r="1151" spans="1:233" s="4" customFormat="1" x14ac:dyDescent="0.25">
      <c r="A1151" s="1"/>
      <c r="B1151" s="2"/>
      <c r="C1151" s="2"/>
      <c r="D1151" s="2"/>
      <c r="E1151" s="2"/>
      <c r="F1151" s="2"/>
      <c r="G1151" s="2"/>
      <c r="H1151" s="2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  <c r="HE1151" s="1"/>
      <c r="HF1151" s="1"/>
      <c r="HG1151" s="1"/>
      <c r="HH1151" s="1"/>
      <c r="HI1151" s="1"/>
      <c r="HJ1151" s="1"/>
      <c r="HK1151" s="1"/>
      <c r="HL1151" s="1"/>
      <c r="HM1151" s="1"/>
      <c r="HN1151" s="1"/>
      <c r="HO1151" s="1"/>
      <c r="HP1151" s="1"/>
      <c r="HQ1151" s="1"/>
      <c r="HR1151" s="1"/>
      <c r="HS1151" s="1"/>
      <c r="HT1151" s="1"/>
      <c r="HU1151" s="1"/>
      <c r="HV1151" s="1"/>
      <c r="HW1151" s="1"/>
      <c r="HX1151" s="1"/>
      <c r="HY1151" s="1"/>
    </row>
    <row r="1152" spans="1:233" s="4" customFormat="1" x14ac:dyDescent="0.25">
      <c r="A1152" s="1"/>
      <c r="B1152" s="2"/>
      <c r="C1152" s="2"/>
      <c r="D1152" s="2"/>
      <c r="E1152" s="2"/>
      <c r="F1152" s="2"/>
      <c r="G1152" s="2"/>
      <c r="H1152" s="2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  <c r="HE1152" s="1"/>
      <c r="HF1152" s="1"/>
      <c r="HG1152" s="1"/>
      <c r="HH1152" s="1"/>
      <c r="HI1152" s="1"/>
      <c r="HJ1152" s="1"/>
      <c r="HK1152" s="1"/>
      <c r="HL1152" s="1"/>
      <c r="HM1152" s="1"/>
      <c r="HN1152" s="1"/>
      <c r="HO1152" s="1"/>
      <c r="HP1152" s="1"/>
      <c r="HQ1152" s="1"/>
      <c r="HR1152" s="1"/>
      <c r="HS1152" s="1"/>
      <c r="HT1152" s="1"/>
      <c r="HU1152" s="1"/>
      <c r="HV1152" s="1"/>
      <c r="HW1152" s="1"/>
      <c r="HX1152" s="1"/>
      <c r="HY1152" s="1"/>
    </row>
    <row r="1153" spans="1:233" s="4" customFormat="1" x14ac:dyDescent="0.25">
      <c r="A1153" s="1"/>
      <c r="B1153" s="2"/>
      <c r="C1153" s="2"/>
      <c r="D1153" s="2"/>
      <c r="E1153" s="2"/>
      <c r="F1153" s="2"/>
      <c r="G1153" s="2"/>
      <c r="H1153" s="2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  <c r="HE1153" s="1"/>
      <c r="HF1153" s="1"/>
      <c r="HG1153" s="1"/>
      <c r="HH1153" s="1"/>
      <c r="HI1153" s="1"/>
      <c r="HJ1153" s="1"/>
      <c r="HK1153" s="1"/>
      <c r="HL1153" s="1"/>
      <c r="HM1153" s="1"/>
      <c r="HN1153" s="1"/>
      <c r="HO1153" s="1"/>
      <c r="HP1153" s="1"/>
      <c r="HQ1153" s="1"/>
      <c r="HR1153" s="1"/>
      <c r="HS1153" s="1"/>
      <c r="HT1153" s="1"/>
      <c r="HU1153" s="1"/>
      <c r="HV1153" s="1"/>
      <c r="HW1153" s="1"/>
      <c r="HX1153" s="1"/>
      <c r="HY1153" s="1"/>
    </row>
    <row r="1154" spans="1:233" s="4" customFormat="1" x14ac:dyDescent="0.25">
      <c r="A1154" s="1"/>
      <c r="B1154" s="2"/>
      <c r="C1154" s="2"/>
      <c r="D1154" s="2"/>
      <c r="E1154" s="2"/>
      <c r="F1154" s="2"/>
      <c r="G1154" s="2"/>
      <c r="H1154" s="2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  <c r="HE1154" s="1"/>
      <c r="HF1154" s="1"/>
      <c r="HG1154" s="1"/>
      <c r="HH1154" s="1"/>
      <c r="HI1154" s="1"/>
      <c r="HJ1154" s="1"/>
      <c r="HK1154" s="1"/>
      <c r="HL1154" s="1"/>
      <c r="HM1154" s="1"/>
      <c r="HN1154" s="1"/>
      <c r="HO1154" s="1"/>
      <c r="HP1154" s="1"/>
      <c r="HQ1154" s="1"/>
      <c r="HR1154" s="1"/>
      <c r="HS1154" s="1"/>
      <c r="HT1154" s="1"/>
      <c r="HU1154" s="1"/>
      <c r="HV1154" s="1"/>
      <c r="HW1154" s="1"/>
      <c r="HX1154" s="1"/>
      <c r="HY1154" s="1"/>
    </row>
    <row r="1155" spans="1:233" s="4" customFormat="1" x14ac:dyDescent="0.25">
      <c r="A1155" s="1"/>
      <c r="B1155" s="2"/>
      <c r="C1155" s="2"/>
      <c r="D1155" s="2"/>
      <c r="E1155" s="2"/>
      <c r="F1155" s="2"/>
      <c r="G1155" s="2"/>
      <c r="H1155" s="2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  <c r="HE1155" s="1"/>
      <c r="HF1155" s="1"/>
      <c r="HG1155" s="1"/>
      <c r="HH1155" s="1"/>
      <c r="HI1155" s="1"/>
      <c r="HJ1155" s="1"/>
      <c r="HK1155" s="1"/>
      <c r="HL1155" s="1"/>
      <c r="HM1155" s="1"/>
      <c r="HN1155" s="1"/>
      <c r="HO1155" s="1"/>
      <c r="HP1155" s="1"/>
      <c r="HQ1155" s="1"/>
      <c r="HR1155" s="1"/>
      <c r="HS1155" s="1"/>
      <c r="HT1155" s="1"/>
      <c r="HU1155" s="1"/>
      <c r="HV1155" s="1"/>
      <c r="HW1155" s="1"/>
      <c r="HX1155" s="1"/>
      <c r="HY1155" s="1"/>
    </row>
    <row r="1156" spans="1:233" s="4" customFormat="1" x14ac:dyDescent="0.25">
      <c r="A1156" s="1"/>
      <c r="B1156" s="2"/>
      <c r="C1156" s="2"/>
      <c r="D1156" s="2"/>
      <c r="E1156" s="2"/>
      <c r="F1156" s="2"/>
      <c r="G1156" s="2"/>
      <c r="H1156" s="2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  <c r="HA1156" s="1"/>
      <c r="HB1156" s="1"/>
      <c r="HC1156" s="1"/>
      <c r="HD1156" s="1"/>
      <c r="HE1156" s="1"/>
      <c r="HF1156" s="1"/>
      <c r="HG1156" s="1"/>
      <c r="HH1156" s="1"/>
      <c r="HI1156" s="1"/>
      <c r="HJ1156" s="1"/>
      <c r="HK1156" s="1"/>
      <c r="HL1156" s="1"/>
      <c r="HM1156" s="1"/>
      <c r="HN1156" s="1"/>
      <c r="HO1156" s="1"/>
      <c r="HP1156" s="1"/>
      <c r="HQ1156" s="1"/>
      <c r="HR1156" s="1"/>
      <c r="HS1156" s="1"/>
      <c r="HT1156" s="1"/>
      <c r="HU1156" s="1"/>
      <c r="HV1156" s="1"/>
      <c r="HW1156" s="1"/>
      <c r="HX1156" s="1"/>
      <c r="HY1156" s="1"/>
    </row>
    <row r="1157" spans="1:233" s="4" customFormat="1" x14ac:dyDescent="0.25">
      <c r="A1157" s="1"/>
      <c r="B1157" s="2"/>
      <c r="C1157" s="2"/>
      <c r="D1157" s="2"/>
      <c r="E1157" s="2"/>
      <c r="F1157" s="2"/>
      <c r="G1157" s="2"/>
      <c r="H1157" s="2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  <c r="HA1157" s="1"/>
      <c r="HB1157" s="1"/>
      <c r="HC1157" s="1"/>
      <c r="HD1157" s="1"/>
      <c r="HE1157" s="1"/>
      <c r="HF1157" s="1"/>
      <c r="HG1157" s="1"/>
      <c r="HH1157" s="1"/>
      <c r="HI1157" s="1"/>
      <c r="HJ1157" s="1"/>
      <c r="HK1157" s="1"/>
      <c r="HL1157" s="1"/>
      <c r="HM1157" s="1"/>
      <c r="HN1157" s="1"/>
      <c r="HO1157" s="1"/>
      <c r="HP1157" s="1"/>
      <c r="HQ1157" s="1"/>
      <c r="HR1157" s="1"/>
      <c r="HS1157" s="1"/>
      <c r="HT1157" s="1"/>
      <c r="HU1157" s="1"/>
      <c r="HV1157" s="1"/>
      <c r="HW1157" s="1"/>
      <c r="HX1157" s="1"/>
      <c r="HY1157" s="1"/>
    </row>
    <row r="1158" spans="1:233" s="4" customFormat="1" x14ac:dyDescent="0.25">
      <c r="A1158" s="1"/>
      <c r="B1158" s="2"/>
      <c r="C1158" s="2"/>
      <c r="D1158" s="2"/>
      <c r="E1158" s="2"/>
      <c r="F1158" s="2"/>
      <c r="G1158" s="2"/>
      <c r="H1158" s="2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  <c r="HE1158" s="1"/>
      <c r="HF1158" s="1"/>
      <c r="HG1158" s="1"/>
      <c r="HH1158" s="1"/>
      <c r="HI1158" s="1"/>
      <c r="HJ1158" s="1"/>
      <c r="HK1158" s="1"/>
      <c r="HL1158" s="1"/>
      <c r="HM1158" s="1"/>
      <c r="HN1158" s="1"/>
      <c r="HO1158" s="1"/>
      <c r="HP1158" s="1"/>
      <c r="HQ1158" s="1"/>
      <c r="HR1158" s="1"/>
      <c r="HS1158" s="1"/>
      <c r="HT1158" s="1"/>
      <c r="HU1158" s="1"/>
      <c r="HV1158" s="1"/>
      <c r="HW1158" s="1"/>
      <c r="HX1158" s="1"/>
      <c r="HY1158" s="1"/>
    </row>
    <row r="1159" spans="1:233" s="4" customFormat="1" x14ac:dyDescent="0.25">
      <c r="A1159" s="1"/>
      <c r="B1159" s="2"/>
      <c r="C1159" s="2"/>
      <c r="D1159" s="2"/>
      <c r="E1159" s="2"/>
      <c r="F1159" s="2"/>
      <c r="G1159" s="2"/>
      <c r="H1159" s="2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  <c r="HE1159" s="1"/>
      <c r="HF1159" s="1"/>
      <c r="HG1159" s="1"/>
      <c r="HH1159" s="1"/>
      <c r="HI1159" s="1"/>
      <c r="HJ1159" s="1"/>
      <c r="HK1159" s="1"/>
      <c r="HL1159" s="1"/>
      <c r="HM1159" s="1"/>
      <c r="HN1159" s="1"/>
      <c r="HO1159" s="1"/>
      <c r="HP1159" s="1"/>
      <c r="HQ1159" s="1"/>
      <c r="HR1159" s="1"/>
      <c r="HS1159" s="1"/>
      <c r="HT1159" s="1"/>
      <c r="HU1159" s="1"/>
      <c r="HV1159" s="1"/>
      <c r="HW1159" s="1"/>
      <c r="HX1159" s="1"/>
      <c r="HY1159" s="1"/>
    </row>
    <row r="1160" spans="1:233" s="4" customFormat="1" x14ac:dyDescent="0.25">
      <c r="A1160" s="1"/>
      <c r="B1160" s="2"/>
      <c r="C1160" s="2"/>
      <c r="D1160" s="2"/>
      <c r="E1160" s="2"/>
      <c r="F1160" s="2"/>
      <c r="G1160" s="2"/>
      <c r="H1160" s="2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  <c r="HE1160" s="1"/>
      <c r="HF1160" s="1"/>
      <c r="HG1160" s="1"/>
      <c r="HH1160" s="1"/>
      <c r="HI1160" s="1"/>
      <c r="HJ1160" s="1"/>
      <c r="HK1160" s="1"/>
      <c r="HL1160" s="1"/>
      <c r="HM1160" s="1"/>
      <c r="HN1160" s="1"/>
      <c r="HO1160" s="1"/>
      <c r="HP1160" s="1"/>
      <c r="HQ1160" s="1"/>
      <c r="HR1160" s="1"/>
      <c r="HS1160" s="1"/>
      <c r="HT1160" s="1"/>
      <c r="HU1160" s="1"/>
      <c r="HV1160" s="1"/>
      <c r="HW1160" s="1"/>
      <c r="HX1160" s="1"/>
      <c r="HY1160" s="1"/>
    </row>
    <row r="1161" spans="1:233" s="4" customFormat="1" x14ac:dyDescent="0.25">
      <c r="A1161" s="1"/>
      <c r="B1161" s="2"/>
      <c r="C1161" s="2"/>
      <c r="D1161" s="2"/>
      <c r="E1161" s="2"/>
      <c r="F1161" s="2"/>
      <c r="G1161" s="2"/>
      <c r="H1161" s="2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  <c r="HE1161" s="1"/>
      <c r="HF1161" s="1"/>
      <c r="HG1161" s="1"/>
      <c r="HH1161" s="1"/>
      <c r="HI1161" s="1"/>
      <c r="HJ1161" s="1"/>
      <c r="HK1161" s="1"/>
      <c r="HL1161" s="1"/>
      <c r="HM1161" s="1"/>
      <c r="HN1161" s="1"/>
      <c r="HO1161" s="1"/>
      <c r="HP1161" s="1"/>
      <c r="HQ1161" s="1"/>
      <c r="HR1161" s="1"/>
      <c r="HS1161" s="1"/>
      <c r="HT1161" s="1"/>
      <c r="HU1161" s="1"/>
      <c r="HV1161" s="1"/>
      <c r="HW1161" s="1"/>
      <c r="HX1161" s="1"/>
      <c r="HY1161" s="1"/>
    </row>
    <row r="1162" spans="1:233" s="4" customFormat="1" x14ac:dyDescent="0.25">
      <c r="A1162" s="1"/>
      <c r="B1162" s="2"/>
      <c r="C1162" s="2"/>
      <c r="D1162" s="2"/>
      <c r="E1162" s="2"/>
      <c r="F1162" s="2"/>
      <c r="G1162" s="2"/>
      <c r="H1162" s="2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  <c r="HE1162" s="1"/>
      <c r="HF1162" s="1"/>
      <c r="HG1162" s="1"/>
      <c r="HH1162" s="1"/>
      <c r="HI1162" s="1"/>
      <c r="HJ1162" s="1"/>
      <c r="HK1162" s="1"/>
      <c r="HL1162" s="1"/>
      <c r="HM1162" s="1"/>
      <c r="HN1162" s="1"/>
      <c r="HO1162" s="1"/>
      <c r="HP1162" s="1"/>
      <c r="HQ1162" s="1"/>
      <c r="HR1162" s="1"/>
      <c r="HS1162" s="1"/>
      <c r="HT1162" s="1"/>
      <c r="HU1162" s="1"/>
      <c r="HV1162" s="1"/>
      <c r="HW1162" s="1"/>
      <c r="HX1162" s="1"/>
      <c r="HY1162" s="1"/>
    </row>
    <row r="1163" spans="1:233" s="4" customFormat="1" x14ac:dyDescent="0.25">
      <c r="A1163" s="1"/>
      <c r="B1163" s="2"/>
      <c r="C1163" s="2"/>
      <c r="D1163" s="2"/>
      <c r="E1163" s="2"/>
      <c r="F1163" s="2"/>
      <c r="G1163" s="2"/>
      <c r="H1163" s="2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  <c r="HE1163" s="1"/>
      <c r="HF1163" s="1"/>
      <c r="HG1163" s="1"/>
      <c r="HH1163" s="1"/>
      <c r="HI1163" s="1"/>
      <c r="HJ1163" s="1"/>
      <c r="HK1163" s="1"/>
      <c r="HL1163" s="1"/>
      <c r="HM1163" s="1"/>
      <c r="HN1163" s="1"/>
      <c r="HO1163" s="1"/>
      <c r="HP1163" s="1"/>
      <c r="HQ1163" s="1"/>
      <c r="HR1163" s="1"/>
      <c r="HS1163" s="1"/>
      <c r="HT1163" s="1"/>
      <c r="HU1163" s="1"/>
      <c r="HV1163" s="1"/>
      <c r="HW1163" s="1"/>
      <c r="HX1163" s="1"/>
      <c r="HY1163" s="1"/>
    </row>
    <row r="1164" spans="1:233" s="4" customFormat="1" x14ac:dyDescent="0.25">
      <c r="A1164" s="1"/>
      <c r="B1164" s="2"/>
      <c r="C1164" s="2"/>
      <c r="D1164" s="2"/>
      <c r="E1164" s="2"/>
      <c r="F1164" s="2"/>
      <c r="G1164" s="2"/>
      <c r="H1164" s="2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  <c r="HE1164" s="1"/>
      <c r="HF1164" s="1"/>
      <c r="HG1164" s="1"/>
      <c r="HH1164" s="1"/>
      <c r="HI1164" s="1"/>
      <c r="HJ1164" s="1"/>
      <c r="HK1164" s="1"/>
      <c r="HL1164" s="1"/>
      <c r="HM1164" s="1"/>
      <c r="HN1164" s="1"/>
      <c r="HO1164" s="1"/>
      <c r="HP1164" s="1"/>
      <c r="HQ1164" s="1"/>
      <c r="HR1164" s="1"/>
      <c r="HS1164" s="1"/>
      <c r="HT1164" s="1"/>
      <c r="HU1164" s="1"/>
      <c r="HV1164" s="1"/>
      <c r="HW1164" s="1"/>
      <c r="HX1164" s="1"/>
      <c r="HY1164" s="1"/>
    </row>
    <row r="1165" spans="1:233" s="4" customFormat="1" x14ac:dyDescent="0.25">
      <c r="A1165" s="1"/>
      <c r="B1165" s="2"/>
      <c r="C1165" s="2"/>
      <c r="D1165" s="2"/>
      <c r="E1165" s="2"/>
      <c r="F1165" s="2"/>
      <c r="G1165" s="2"/>
      <c r="H1165" s="2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  <c r="HE1165" s="1"/>
      <c r="HF1165" s="1"/>
      <c r="HG1165" s="1"/>
      <c r="HH1165" s="1"/>
      <c r="HI1165" s="1"/>
      <c r="HJ1165" s="1"/>
      <c r="HK1165" s="1"/>
      <c r="HL1165" s="1"/>
      <c r="HM1165" s="1"/>
      <c r="HN1165" s="1"/>
      <c r="HO1165" s="1"/>
      <c r="HP1165" s="1"/>
      <c r="HQ1165" s="1"/>
      <c r="HR1165" s="1"/>
      <c r="HS1165" s="1"/>
      <c r="HT1165" s="1"/>
      <c r="HU1165" s="1"/>
      <c r="HV1165" s="1"/>
      <c r="HW1165" s="1"/>
      <c r="HX1165" s="1"/>
      <c r="HY1165" s="1"/>
    </row>
    <row r="1166" spans="1:233" s="4" customFormat="1" x14ac:dyDescent="0.25">
      <c r="A1166" s="1"/>
      <c r="B1166" s="2"/>
      <c r="C1166" s="2"/>
      <c r="D1166" s="2"/>
      <c r="E1166" s="2"/>
      <c r="F1166" s="2"/>
      <c r="G1166" s="2"/>
      <c r="H1166" s="2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  <c r="HE1166" s="1"/>
      <c r="HF1166" s="1"/>
      <c r="HG1166" s="1"/>
      <c r="HH1166" s="1"/>
      <c r="HI1166" s="1"/>
      <c r="HJ1166" s="1"/>
      <c r="HK1166" s="1"/>
      <c r="HL1166" s="1"/>
      <c r="HM1166" s="1"/>
      <c r="HN1166" s="1"/>
      <c r="HO1166" s="1"/>
      <c r="HP1166" s="1"/>
      <c r="HQ1166" s="1"/>
      <c r="HR1166" s="1"/>
      <c r="HS1166" s="1"/>
      <c r="HT1166" s="1"/>
      <c r="HU1166" s="1"/>
      <c r="HV1166" s="1"/>
      <c r="HW1166" s="1"/>
      <c r="HX1166" s="1"/>
      <c r="HY1166" s="1"/>
    </row>
    <row r="1167" spans="1:233" s="4" customFormat="1" x14ac:dyDescent="0.25">
      <c r="A1167" s="1"/>
      <c r="B1167" s="2"/>
      <c r="C1167" s="2"/>
      <c r="D1167" s="2"/>
      <c r="E1167" s="2"/>
      <c r="F1167" s="2"/>
      <c r="G1167" s="2"/>
      <c r="H1167" s="2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  <c r="HE1167" s="1"/>
      <c r="HF1167" s="1"/>
      <c r="HG1167" s="1"/>
      <c r="HH1167" s="1"/>
      <c r="HI1167" s="1"/>
      <c r="HJ1167" s="1"/>
      <c r="HK1167" s="1"/>
      <c r="HL1167" s="1"/>
      <c r="HM1167" s="1"/>
      <c r="HN1167" s="1"/>
      <c r="HO1167" s="1"/>
      <c r="HP1167" s="1"/>
      <c r="HQ1167" s="1"/>
      <c r="HR1167" s="1"/>
      <c r="HS1167" s="1"/>
      <c r="HT1167" s="1"/>
      <c r="HU1167" s="1"/>
      <c r="HV1167" s="1"/>
      <c r="HW1167" s="1"/>
      <c r="HX1167" s="1"/>
      <c r="HY1167" s="1"/>
    </row>
    <row r="1168" spans="1:233" s="4" customFormat="1" x14ac:dyDescent="0.25">
      <c r="A1168" s="1"/>
      <c r="B1168" s="2"/>
      <c r="C1168" s="2"/>
      <c r="D1168" s="2"/>
      <c r="E1168" s="2"/>
      <c r="F1168" s="2"/>
      <c r="G1168" s="2"/>
      <c r="H1168" s="2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  <c r="HD1168" s="1"/>
      <c r="HE1168" s="1"/>
      <c r="HF1168" s="1"/>
      <c r="HG1168" s="1"/>
      <c r="HH1168" s="1"/>
      <c r="HI1168" s="1"/>
      <c r="HJ1168" s="1"/>
      <c r="HK1168" s="1"/>
      <c r="HL1168" s="1"/>
      <c r="HM1168" s="1"/>
      <c r="HN1168" s="1"/>
      <c r="HO1168" s="1"/>
      <c r="HP1168" s="1"/>
      <c r="HQ1168" s="1"/>
      <c r="HR1168" s="1"/>
      <c r="HS1168" s="1"/>
      <c r="HT1168" s="1"/>
      <c r="HU1168" s="1"/>
      <c r="HV1168" s="1"/>
      <c r="HW1168" s="1"/>
      <c r="HX1168" s="1"/>
      <c r="HY1168" s="1"/>
    </row>
    <row r="1169" spans="1:233" s="4" customFormat="1" x14ac:dyDescent="0.25">
      <c r="A1169" s="1"/>
      <c r="B1169" s="2"/>
      <c r="C1169" s="2"/>
      <c r="D1169" s="2"/>
      <c r="E1169" s="2"/>
      <c r="F1169" s="2"/>
      <c r="G1169" s="2"/>
      <c r="H1169" s="2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  <c r="HD1169" s="1"/>
      <c r="HE1169" s="1"/>
      <c r="HF1169" s="1"/>
      <c r="HG1169" s="1"/>
      <c r="HH1169" s="1"/>
      <c r="HI1169" s="1"/>
      <c r="HJ1169" s="1"/>
      <c r="HK1169" s="1"/>
      <c r="HL1169" s="1"/>
      <c r="HM1169" s="1"/>
      <c r="HN1169" s="1"/>
      <c r="HO1169" s="1"/>
      <c r="HP1169" s="1"/>
      <c r="HQ1169" s="1"/>
      <c r="HR1169" s="1"/>
      <c r="HS1169" s="1"/>
      <c r="HT1169" s="1"/>
      <c r="HU1169" s="1"/>
      <c r="HV1169" s="1"/>
      <c r="HW1169" s="1"/>
      <c r="HX1169" s="1"/>
      <c r="HY1169" s="1"/>
    </row>
    <row r="1170" spans="1:233" s="4" customFormat="1" x14ac:dyDescent="0.25">
      <c r="A1170" s="1"/>
      <c r="B1170" s="2"/>
      <c r="C1170" s="2"/>
      <c r="D1170" s="2"/>
      <c r="E1170" s="2"/>
      <c r="F1170" s="2"/>
      <c r="G1170" s="2"/>
      <c r="H1170" s="2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  <c r="HE1170" s="1"/>
      <c r="HF1170" s="1"/>
      <c r="HG1170" s="1"/>
      <c r="HH1170" s="1"/>
      <c r="HI1170" s="1"/>
      <c r="HJ1170" s="1"/>
      <c r="HK1170" s="1"/>
      <c r="HL1170" s="1"/>
      <c r="HM1170" s="1"/>
      <c r="HN1170" s="1"/>
      <c r="HO1170" s="1"/>
      <c r="HP1170" s="1"/>
      <c r="HQ1170" s="1"/>
      <c r="HR1170" s="1"/>
      <c r="HS1170" s="1"/>
      <c r="HT1170" s="1"/>
      <c r="HU1170" s="1"/>
      <c r="HV1170" s="1"/>
      <c r="HW1170" s="1"/>
      <c r="HX1170" s="1"/>
      <c r="HY1170" s="1"/>
    </row>
    <row r="1171" spans="1:233" s="4" customFormat="1" x14ac:dyDescent="0.25">
      <c r="A1171" s="1"/>
      <c r="B1171" s="2"/>
      <c r="C1171" s="2"/>
      <c r="D1171" s="2"/>
      <c r="E1171" s="2"/>
      <c r="F1171" s="2"/>
      <c r="G1171" s="2"/>
      <c r="H1171" s="2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  <c r="HE1171" s="1"/>
      <c r="HF1171" s="1"/>
      <c r="HG1171" s="1"/>
      <c r="HH1171" s="1"/>
      <c r="HI1171" s="1"/>
      <c r="HJ1171" s="1"/>
      <c r="HK1171" s="1"/>
      <c r="HL1171" s="1"/>
      <c r="HM1171" s="1"/>
      <c r="HN1171" s="1"/>
      <c r="HO1171" s="1"/>
      <c r="HP1171" s="1"/>
      <c r="HQ1171" s="1"/>
      <c r="HR1171" s="1"/>
      <c r="HS1171" s="1"/>
      <c r="HT1171" s="1"/>
      <c r="HU1171" s="1"/>
      <c r="HV1171" s="1"/>
      <c r="HW1171" s="1"/>
      <c r="HX1171" s="1"/>
      <c r="HY1171" s="1"/>
    </row>
    <row r="1172" spans="1:233" s="4" customFormat="1" x14ac:dyDescent="0.25">
      <c r="A1172" s="1"/>
      <c r="B1172" s="2"/>
      <c r="C1172" s="2"/>
      <c r="D1172" s="2"/>
      <c r="E1172" s="2"/>
      <c r="F1172" s="2"/>
      <c r="G1172" s="2"/>
      <c r="H1172" s="2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  <c r="HA1172" s="1"/>
      <c r="HB1172" s="1"/>
      <c r="HC1172" s="1"/>
      <c r="HD1172" s="1"/>
      <c r="HE1172" s="1"/>
      <c r="HF1172" s="1"/>
      <c r="HG1172" s="1"/>
      <c r="HH1172" s="1"/>
      <c r="HI1172" s="1"/>
      <c r="HJ1172" s="1"/>
      <c r="HK1172" s="1"/>
      <c r="HL1172" s="1"/>
      <c r="HM1172" s="1"/>
      <c r="HN1172" s="1"/>
      <c r="HO1172" s="1"/>
      <c r="HP1172" s="1"/>
      <c r="HQ1172" s="1"/>
      <c r="HR1172" s="1"/>
      <c r="HS1172" s="1"/>
      <c r="HT1172" s="1"/>
      <c r="HU1172" s="1"/>
      <c r="HV1172" s="1"/>
      <c r="HW1172" s="1"/>
      <c r="HX1172" s="1"/>
      <c r="HY1172" s="1"/>
    </row>
    <row r="1173" spans="1:233" s="4" customFormat="1" x14ac:dyDescent="0.25">
      <c r="A1173" s="1"/>
      <c r="B1173" s="2"/>
      <c r="C1173" s="2"/>
      <c r="D1173" s="2"/>
      <c r="E1173" s="2"/>
      <c r="F1173" s="2"/>
      <c r="G1173" s="2"/>
      <c r="H1173" s="2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  <c r="HD1173" s="1"/>
      <c r="HE1173" s="1"/>
      <c r="HF1173" s="1"/>
      <c r="HG1173" s="1"/>
      <c r="HH1173" s="1"/>
      <c r="HI1173" s="1"/>
      <c r="HJ1173" s="1"/>
      <c r="HK1173" s="1"/>
      <c r="HL1173" s="1"/>
      <c r="HM1173" s="1"/>
      <c r="HN1173" s="1"/>
      <c r="HO1173" s="1"/>
      <c r="HP1173" s="1"/>
      <c r="HQ1173" s="1"/>
      <c r="HR1173" s="1"/>
      <c r="HS1173" s="1"/>
      <c r="HT1173" s="1"/>
      <c r="HU1173" s="1"/>
      <c r="HV1173" s="1"/>
      <c r="HW1173" s="1"/>
      <c r="HX1173" s="1"/>
      <c r="HY1173" s="1"/>
    </row>
    <row r="1174" spans="1:233" s="4" customFormat="1" x14ac:dyDescent="0.25">
      <c r="A1174" s="1"/>
      <c r="B1174" s="2"/>
      <c r="C1174" s="2"/>
      <c r="D1174" s="2"/>
      <c r="E1174" s="2"/>
      <c r="F1174" s="2"/>
      <c r="G1174" s="2"/>
      <c r="H1174" s="2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  <c r="HD1174" s="1"/>
      <c r="HE1174" s="1"/>
      <c r="HF1174" s="1"/>
      <c r="HG1174" s="1"/>
      <c r="HH1174" s="1"/>
      <c r="HI1174" s="1"/>
      <c r="HJ1174" s="1"/>
      <c r="HK1174" s="1"/>
      <c r="HL1174" s="1"/>
      <c r="HM1174" s="1"/>
      <c r="HN1174" s="1"/>
      <c r="HO1174" s="1"/>
      <c r="HP1174" s="1"/>
      <c r="HQ1174" s="1"/>
      <c r="HR1174" s="1"/>
      <c r="HS1174" s="1"/>
      <c r="HT1174" s="1"/>
      <c r="HU1174" s="1"/>
      <c r="HV1174" s="1"/>
      <c r="HW1174" s="1"/>
      <c r="HX1174" s="1"/>
      <c r="HY1174" s="1"/>
    </row>
    <row r="1175" spans="1:233" s="4" customFormat="1" x14ac:dyDescent="0.25">
      <c r="A1175" s="1"/>
      <c r="B1175" s="2"/>
      <c r="C1175" s="2"/>
      <c r="D1175" s="2"/>
      <c r="E1175" s="2"/>
      <c r="F1175" s="2"/>
      <c r="G1175" s="2"/>
      <c r="H1175" s="2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  <c r="HE1175" s="1"/>
      <c r="HF1175" s="1"/>
      <c r="HG1175" s="1"/>
      <c r="HH1175" s="1"/>
      <c r="HI1175" s="1"/>
      <c r="HJ1175" s="1"/>
      <c r="HK1175" s="1"/>
      <c r="HL1175" s="1"/>
      <c r="HM1175" s="1"/>
      <c r="HN1175" s="1"/>
      <c r="HO1175" s="1"/>
      <c r="HP1175" s="1"/>
      <c r="HQ1175" s="1"/>
      <c r="HR1175" s="1"/>
      <c r="HS1175" s="1"/>
      <c r="HT1175" s="1"/>
      <c r="HU1175" s="1"/>
      <c r="HV1175" s="1"/>
      <c r="HW1175" s="1"/>
      <c r="HX1175" s="1"/>
      <c r="HY1175" s="1"/>
    </row>
    <row r="1176" spans="1:233" s="4" customFormat="1" x14ac:dyDescent="0.25">
      <c r="A1176" s="1"/>
      <c r="B1176" s="2"/>
      <c r="C1176" s="2"/>
      <c r="D1176" s="2"/>
      <c r="E1176" s="2"/>
      <c r="F1176" s="2"/>
      <c r="G1176" s="2"/>
      <c r="H1176" s="2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  <c r="HE1176" s="1"/>
      <c r="HF1176" s="1"/>
      <c r="HG1176" s="1"/>
      <c r="HH1176" s="1"/>
      <c r="HI1176" s="1"/>
      <c r="HJ1176" s="1"/>
      <c r="HK1176" s="1"/>
      <c r="HL1176" s="1"/>
      <c r="HM1176" s="1"/>
      <c r="HN1176" s="1"/>
      <c r="HO1176" s="1"/>
      <c r="HP1176" s="1"/>
      <c r="HQ1176" s="1"/>
      <c r="HR1176" s="1"/>
      <c r="HS1176" s="1"/>
      <c r="HT1176" s="1"/>
      <c r="HU1176" s="1"/>
      <c r="HV1176" s="1"/>
      <c r="HW1176" s="1"/>
      <c r="HX1176" s="1"/>
      <c r="HY1176" s="1"/>
    </row>
    <row r="1177" spans="1:233" s="4" customFormat="1" x14ac:dyDescent="0.25">
      <c r="A1177" s="1"/>
      <c r="B1177" s="2"/>
      <c r="C1177" s="2"/>
      <c r="D1177" s="2"/>
      <c r="E1177" s="2"/>
      <c r="F1177" s="2"/>
      <c r="G1177" s="2"/>
      <c r="H1177" s="2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  <c r="HE1177" s="1"/>
      <c r="HF1177" s="1"/>
      <c r="HG1177" s="1"/>
      <c r="HH1177" s="1"/>
      <c r="HI1177" s="1"/>
      <c r="HJ1177" s="1"/>
      <c r="HK1177" s="1"/>
      <c r="HL1177" s="1"/>
      <c r="HM1177" s="1"/>
      <c r="HN1177" s="1"/>
      <c r="HO1177" s="1"/>
      <c r="HP1177" s="1"/>
      <c r="HQ1177" s="1"/>
      <c r="HR1177" s="1"/>
      <c r="HS1177" s="1"/>
      <c r="HT1177" s="1"/>
      <c r="HU1177" s="1"/>
      <c r="HV1177" s="1"/>
      <c r="HW1177" s="1"/>
      <c r="HX1177" s="1"/>
      <c r="HY1177" s="1"/>
    </row>
    <row r="1178" spans="1:233" s="4" customFormat="1" x14ac:dyDescent="0.25">
      <c r="A1178" s="1"/>
      <c r="B1178" s="2"/>
      <c r="C1178" s="2"/>
      <c r="D1178" s="2"/>
      <c r="E1178" s="2"/>
      <c r="F1178" s="2"/>
      <c r="G1178" s="2"/>
      <c r="H1178" s="2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  <c r="HE1178" s="1"/>
      <c r="HF1178" s="1"/>
      <c r="HG1178" s="1"/>
      <c r="HH1178" s="1"/>
      <c r="HI1178" s="1"/>
      <c r="HJ1178" s="1"/>
      <c r="HK1178" s="1"/>
      <c r="HL1178" s="1"/>
      <c r="HM1178" s="1"/>
      <c r="HN1178" s="1"/>
      <c r="HO1178" s="1"/>
      <c r="HP1178" s="1"/>
      <c r="HQ1178" s="1"/>
      <c r="HR1178" s="1"/>
      <c r="HS1178" s="1"/>
      <c r="HT1178" s="1"/>
      <c r="HU1178" s="1"/>
      <c r="HV1178" s="1"/>
      <c r="HW1178" s="1"/>
      <c r="HX1178" s="1"/>
      <c r="HY1178" s="1"/>
    </row>
    <row r="1179" spans="1:233" s="4" customFormat="1" x14ac:dyDescent="0.25">
      <c r="A1179" s="1"/>
      <c r="B1179" s="2"/>
      <c r="C1179" s="2"/>
      <c r="D1179" s="2"/>
      <c r="E1179" s="2"/>
      <c r="F1179" s="2"/>
      <c r="G1179" s="2"/>
      <c r="H1179" s="2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  <c r="HE1179" s="1"/>
      <c r="HF1179" s="1"/>
      <c r="HG1179" s="1"/>
      <c r="HH1179" s="1"/>
      <c r="HI1179" s="1"/>
      <c r="HJ1179" s="1"/>
      <c r="HK1179" s="1"/>
      <c r="HL1179" s="1"/>
      <c r="HM1179" s="1"/>
      <c r="HN1179" s="1"/>
      <c r="HO1179" s="1"/>
      <c r="HP1179" s="1"/>
      <c r="HQ1179" s="1"/>
      <c r="HR1179" s="1"/>
      <c r="HS1179" s="1"/>
      <c r="HT1179" s="1"/>
      <c r="HU1179" s="1"/>
      <c r="HV1179" s="1"/>
      <c r="HW1179" s="1"/>
      <c r="HX1179" s="1"/>
      <c r="HY1179" s="1"/>
    </row>
    <row r="1180" spans="1:233" s="4" customFormat="1" x14ac:dyDescent="0.25">
      <c r="A1180" s="1"/>
      <c r="B1180" s="2"/>
      <c r="C1180" s="2"/>
      <c r="D1180" s="2"/>
      <c r="E1180" s="2"/>
      <c r="F1180" s="2"/>
      <c r="G1180" s="2"/>
      <c r="H1180" s="2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  <c r="HE1180" s="1"/>
      <c r="HF1180" s="1"/>
      <c r="HG1180" s="1"/>
      <c r="HH1180" s="1"/>
      <c r="HI1180" s="1"/>
      <c r="HJ1180" s="1"/>
      <c r="HK1180" s="1"/>
      <c r="HL1180" s="1"/>
      <c r="HM1180" s="1"/>
      <c r="HN1180" s="1"/>
      <c r="HO1180" s="1"/>
      <c r="HP1180" s="1"/>
      <c r="HQ1180" s="1"/>
      <c r="HR1180" s="1"/>
      <c r="HS1180" s="1"/>
      <c r="HT1180" s="1"/>
      <c r="HU1180" s="1"/>
      <c r="HV1180" s="1"/>
      <c r="HW1180" s="1"/>
      <c r="HX1180" s="1"/>
      <c r="HY1180" s="1"/>
    </row>
    <row r="1181" spans="1:233" s="4" customFormat="1" x14ac:dyDescent="0.25">
      <c r="A1181" s="1"/>
      <c r="B1181" s="2"/>
      <c r="C1181" s="2"/>
      <c r="D1181" s="2"/>
      <c r="E1181" s="2"/>
      <c r="F1181" s="2"/>
      <c r="G1181" s="2"/>
      <c r="H1181" s="2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  <c r="HE1181" s="1"/>
      <c r="HF1181" s="1"/>
      <c r="HG1181" s="1"/>
      <c r="HH1181" s="1"/>
      <c r="HI1181" s="1"/>
      <c r="HJ1181" s="1"/>
      <c r="HK1181" s="1"/>
      <c r="HL1181" s="1"/>
      <c r="HM1181" s="1"/>
      <c r="HN1181" s="1"/>
      <c r="HO1181" s="1"/>
      <c r="HP1181" s="1"/>
      <c r="HQ1181" s="1"/>
      <c r="HR1181" s="1"/>
      <c r="HS1181" s="1"/>
      <c r="HT1181" s="1"/>
      <c r="HU1181" s="1"/>
      <c r="HV1181" s="1"/>
      <c r="HW1181" s="1"/>
      <c r="HX1181" s="1"/>
      <c r="HY1181" s="1"/>
    </row>
    <row r="1182" spans="1:233" s="4" customFormat="1" x14ac:dyDescent="0.25">
      <c r="A1182" s="1"/>
      <c r="B1182" s="2"/>
      <c r="C1182" s="2"/>
      <c r="D1182" s="2"/>
      <c r="E1182" s="2"/>
      <c r="F1182" s="2"/>
      <c r="G1182" s="2"/>
      <c r="H1182" s="2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  <c r="HD1182" s="1"/>
      <c r="HE1182" s="1"/>
      <c r="HF1182" s="1"/>
      <c r="HG1182" s="1"/>
      <c r="HH1182" s="1"/>
      <c r="HI1182" s="1"/>
      <c r="HJ1182" s="1"/>
      <c r="HK1182" s="1"/>
      <c r="HL1182" s="1"/>
      <c r="HM1182" s="1"/>
      <c r="HN1182" s="1"/>
      <c r="HO1182" s="1"/>
      <c r="HP1182" s="1"/>
      <c r="HQ1182" s="1"/>
      <c r="HR1182" s="1"/>
      <c r="HS1182" s="1"/>
      <c r="HT1182" s="1"/>
      <c r="HU1182" s="1"/>
      <c r="HV1182" s="1"/>
      <c r="HW1182" s="1"/>
      <c r="HX1182" s="1"/>
      <c r="HY1182" s="1"/>
    </row>
    <row r="1183" spans="1:233" s="4" customFormat="1" x14ac:dyDescent="0.25">
      <c r="A1183" s="1"/>
      <c r="B1183" s="2"/>
      <c r="C1183" s="2"/>
      <c r="D1183" s="2"/>
      <c r="E1183" s="2"/>
      <c r="F1183" s="2"/>
      <c r="G1183" s="2"/>
      <c r="H1183" s="2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  <c r="HD1183" s="1"/>
      <c r="HE1183" s="1"/>
      <c r="HF1183" s="1"/>
      <c r="HG1183" s="1"/>
      <c r="HH1183" s="1"/>
      <c r="HI1183" s="1"/>
      <c r="HJ1183" s="1"/>
      <c r="HK1183" s="1"/>
      <c r="HL1183" s="1"/>
      <c r="HM1183" s="1"/>
      <c r="HN1183" s="1"/>
      <c r="HO1183" s="1"/>
      <c r="HP1183" s="1"/>
      <c r="HQ1183" s="1"/>
      <c r="HR1183" s="1"/>
      <c r="HS1183" s="1"/>
      <c r="HT1183" s="1"/>
      <c r="HU1183" s="1"/>
      <c r="HV1183" s="1"/>
      <c r="HW1183" s="1"/>
      <c r="HX1183" s="1"/>
      <c r="HY1183" s="1"/>
    </row>
    <row r="1184" spans="1:233" s="4" customFormat="1" x14ac:dyDescent="0.25">
      <c r="A1184" s="1"/>
      <c r="B1184" s="2"/>
      <c r="C1184" s="2"/>
      <c r="D1184" s="2"/>
      <c r="E1184" s="2"/>
      <c r="F1184" s="2"/>
      <c r="G1184" s="2"/>
      <c r="H1184" s="2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  <c r="HD1184" s="1"/>
      <c r="HE1184" s="1"/>
      <c r="HF1184" s="1"/>
      <c r="HG1184" s="1"/>
      <c r="HH1184" s="1"/>
      <c r="HI1184" s="1"/>
      <c r="HJ1184" s="1"/>
      <c r="HK1184" s="1"/>
      <c r="HL1184" s="1"/>
      <c r="HM1184" s="1"/>
      <c r="HN1184" s="1"/>
      <c r="HO1184" s="1"/>
      <c r="HP1184" s="1"/>
      <c r="HQ1184" s="1"/>
      <c r="HR1184" s="1"/>
      <c r="HS1184" s="1"/>
      <c r="HT1184" s="1"/>
      <c r="HU1184" s="1"/>
      <c r="HV1184" s="1"/>
      <c r="HW1184" s="1"/>
      <c r="HX1184" s="1"/>
      <c r="HY1184" s="1"/>
    </row>
    <row r="1185" spans="1:233" s="4" customFormat="1" x14ac:dyDescent="0.25">
      <c r="A1185" s="1"/>
      <c r="B1185" s="2"/>
      <c r="C1185" s="2"/>
      <c r="D1185" s="2"/>
      <c r="E1185" s="2"/>
      <c r="F1185" s="2"/>
      <c r="G1185" s="2"/>
      <c r="H1185" s="2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  <c r="HE1185" s="1"/>
      <c r="HF1185" s="1"/>
      <c r="HG1185" s="1"/>
      <c r="HH1185" s="1"/>
      <c r="HI1185" s="1"/>
      <c r="HJ1185" s="1"/>
      <c r="HK1185" s="1"/>
      <c r="HL1185" s="1"/>
      <c r="HM1185" s="1"/>
      <c r="HN1185" s="1"/>
      <c r="HO1185" s="1"/>
      <c r="HP1185" s="1"/>
      <c r="HQ1185" s="1"/>
      <c r="HR1185" s="1"/>
      <c r="HS1185" s="1"/>
      <c r="HT1185" s="1"/>
      <c r="HU1185" s="1"/>
      <c r="HV1185" s="1"/>
      <c r="HW1185" s="1"/>
      <c r="HX1185" s="1"/>
      <c r="HY1185" s="1"/>
    </row>
    <row r="1186" spans="1:233" s="4" customFormat="1" x14ac:dyDescent="0.25">
      <c r="A1186" s="1"/>
      <c r="B1186" s="2"/>
      <c r="C1186" s="2"/>
      <c r="D1186" s="2"/>
      <c r="E1186" s="2"/>
      <c r="F1186" s="2"/>
      <c r="G1186" s="2"/>
      <c r="H1186" s="2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  <c r="HA1186" s="1"/>
      <c r="HB1186" s="1"/>
      <c r="HC1186" s="1"/>
      <c r="HD1186" s="1"/>
      <c r="HE1186" s="1"/>
      <c r="HF1186" s="1"/>
      <c r="HG1186" s="1"/>
      <c r="HH1186" s="1"/>
      <c r="HI1186" s="1"/>
      <c r="HJ1186" s="1"/>
      <c r="HK1186" s="1"/>
      <c r="HL1186" s="1"/>
      <c r="HM1186" s="1"/>
      <c r="HN1186" s="1"/>
      <c r="HO1186" s="1"/>
      <c r="HP1186" s="1"/>
      <c r="HQ1186" s="1"/>
      <c r="HR1186" s="1"/>
      <c r="HS1186" s="1"/>
      <c r="HT1186" s="1"/>
      <c r="HU1186" s="1"/>
      <c r="HV1186" s="1"/>
      <c r="HW1186" s="1"/>
      <c r="HX1186" s="1"/>
      <c r="HY1186" s="1"/>
    </row>
    <row r="1187" spans="1:233" s="4" customFormat="1" x14ac:dyDescent="0.25">
      <c r="A1187" s="1"/>
      <c r="B1187" s="2"/>
      <c r="C1187" s="2"/>
      <c r="D1187" s="2"/>
      <c r="E1187" s="2"/>
      <c r="F1187" s="2"/>
      <c r="G1187" s="2"/>
      <c r="H1187" s="2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  <c r="HD1187" s="1"/>
      <c r="HE1187" s="1"/>
      <c r="HF1187" s="1"/>
      <c r="HG1187" s="1"/>
      <c r="HH1187" s="1"/>
      <c r="HI1187" s="1"/>
      <c r="HJ1187" s="1"/>
      <c r="HK1187" s="1"/>
      <c r="HL1187" s="1"/>
      <c r="HM1187" s="1"/>
      <c r="HN1187" s="1"/>
      <c r="HO1187" s="1"/>
      <c r="HP1187" s="1"/>
      <c r="HQ1187" s="1"/>
      <c r="HR1187" s="1"/>
      <c r="HS1187" s="1"/>
      <c r="HT1187" s="1"/>
      <c r="HU1187" s="1"/>
      <c r="HV1187" s="1"/>
      <c r="HW1187" s="1"/>
      <c r="HX1187" s="1"/>
      <c r="HY1187" s="1"/>
    </row>
    <row r="1188" spans="1:233" s="4" customFormat="1" x14ac:dyDescent="0.25">
      <c r="A1188" s="1"/>
      <c r="B1188" s="2"/>
      <c r="C1188" s="2"/>
      <c r="D1188" s="2"/>
      <c r="E1188" s="2"/>
      <c r="F1188" s="2"/>
      <c r="G1188" s="2"/>
      <c r="H1188" s="2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  <c r="HD1188" s="1"/>
      <c r="HE1188" s="1"/>
      <c r="HF1188" s="1"/>
      <c r="HG1188" s="1"/>
      <c r="HH1188" s="1"/>
      <c r="HI1188" s="1"/>
      <c r="HJ1188" s="1"/>
      <c r="HK1188" s="1"/>
      <c r="HL1188" s="1"/>
      <c r="HM1188" s="1"/>
      <c r="HN1188" s="1"/>
      <c r="HO1188" s="1"/>
      <c r="HP1188" s="1"/>
      <c r="HQ1188" s="1"/>
      <c r="HR1188" s="1"/>
      <c r="HS1188" s="1"/>
      <c r="HT1188" s="1"/>
      <c r="HU1188" s="1"/>
      <c r="HV1188" s="1"/>
      <c r="HW1188" s="1"/>
      <c r="HX1188" s="1"/>
      <c r="HY1188" s="1"/>
    </row>
    <row r="1189" spans="1:233" s="4" customFormat="1" x14ac:dyDescent="0.25">
      <c r="A1189" s="1"/>
      <c r="B1189" s="2"/>
      <c r="C1189" s="2"/>
      <c r="D1189" s="2"/>
      <c r="E1189" s="2"/>
      <c r="F1189" s="2"/>
      <c r="G1189" s="2"/>
      <c r="H1189" s="2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  <c r="HD1189" s="1"/>
      <c r="HE1189" s="1"/>
      <c r="HF1189" s="1"/>
      <c r="HG1189" s="1"/>
      <c r="HH1189" s="1"/>
      <c r="HI1189" s="1"/>
      <c r="HJ1189" s="1"/>
      <c r="HK1189" s="1"/>
      <c r="HL1189" s="1"/>
      <c r="HM1189" s="1"/>
      <c r="HN1189" s="1"/>
      <c r="HO1189" s="1"/>
      <c r="HP1189" s="1"/>
      <c r="HQ1189" s="1"/>
      <c r="HR1189" s="1"/>
      <c r="HS1189" s="1"/>
      <c r="HT1189" s="1"/>
      <c r="HU1189" s="1"/>
      <c r="HV1189" s="1"/>
      <c r="HW1189" s="1"/>
      <c r="HX1189" s="1"/>
      <c r="HY1189" s="1"/>
    </row>
    <row r="1190" spans="1:233" s="4" customFormat="1" x14ac:dyDescent="0.25">
      <c r="A1190" s="1"/>
      <c r="B1190" s="2"/>
      <c r="C1190" s="2"/>
      <c r="D1190" s="2"/>
      <c r="E1190" s="2"/>
      <c r="F1190" s="2"/>
      <c r="G1190" s="2"/>
      <c r="H1190" s="2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  <c r="HD1190" s="1"/>
      <c r="HE1190" s="1"/>
      <c r="HF1190" s="1"/>
      <c r="HG1190" s="1"/>
      <c r="HH1190" s="1"/>
      <c r="HI1190" s="1"/>
      <c r="HJ1190" s="1"/>
      <c r="HK1190" s="1"/>
      <c r="HL1190" s="1"/>
      <c r="HM1190" s="1"/>
      <c r="HN1190" s="1"/>
      <c r="HO1190" s="1"/>
      <c r="HP1190" s="1"/>
      <c r="HQ1190" s="1"/>
      <c r="HR1190" s="1"/>
      <c r="HS1190" s="1"/>
      <c r="HT1190" s="1"/>
      <c r="HU1190" s="1"/>
      <c r="HV1190" s="1"/>
      <c r="HW1190" s="1"/>
      <c r="HX1190" s="1"/>
      <c r="HY1190" s="1"/>
    </row>
    <row r="1191" spans="1:233" s="4" customFormat="1" x14ac:dyDescent="0.25">
      <c r="A1191" s="1"/>
      <c r="B1191" s="2"/>
      <c r="C1191" s="2"/>
      <c r="D1191" s="2"/>
      <c r="E1191" s="2"/>
      <c r="F1191" s="2"/>
      <c r="G1191" s="2"/>
      <c r="H1191" s="2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  <c r="HA1191" s="1"/>
      <c r="HB1191" s="1"/>
      <c r="HC1191" s="1"/>
      <c r="HD1191" s="1"/>
      <c r="HE1191" s="1"/>
      <c r="HF1191" s="1"/>
      <c r="HG1191" s="1"/>
      <c r="HH1191" s="1"/>
      <c r="HI1191" s="1"/>
      <c r="HJ1191" s="1"/>
      <c r="HK1191" s="1"/>
      <c r="HL1191" s="1"/>
      <c r="HM1191" s="1"/>
      <c r="HN1191" s="1"/>
      <c r="HO1191" s="1"/>
      <c r="HP1191" s="1"/>
      <c r="HQ1191" s="1"/>
      <c r="HR1191" s="1"/>
      <c r="HS1191" s="1"/>
      <c r="HT1191" s="1"/>
      <c r="HU1191" s="1"/>
      <c r="HV1191" s="1"/>
      <c r="HW1191" s="1"/>
      <c r="HX1191" s="1"/>
      <c r="HY1191" s="1"/>
    </row>
    <row r="1192" spans="1:233" s="4" customFormat="1" x14ac:dyDescent="0.25">
      <c r="A1192" s="1"/>
      <c r="B1192" s="2"/>
      <c r="C1192" s="2"/>
      <c r="D1192" s="2"/>
      <c r="E1192" s="2"/>
      <c r="F1192" s="2"/>
      <c r="G1192" s="2"/>
      <c r="H1192" s="2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  <c r="HE1192" s="1"/>
      <c r="HF1192" s="1"/>
      <c r="HG1192" s="1"/>
      <c r="HH1192" s="1"/>
      <c r="HI1192" s="1"/>
      <c r="HJ1192" s="1"/>
      <c r="HK1192" s="1"/>
      <c r="HL1192" s="1"/>
      <c r="HM1192" s="1"/>
      <c r="HN1192" s="1"/>
      <c r="HO1192" s="1"/>
      <c r="HP1192" s="1"/>
      <c r="HQ1192" s="1"/>
      <c r="HR1192" s="1"/>
      <c r="HS1192" s="1"/>
      <c r="HT1192" s="1"/>
      <c r="HU1192" s="1"/>
      <c r="HV1192" s="1"/>
      <c r="HW1192" s="1"/>
      <c r="HX1192" s="1"/>
      <c r="HY1192" s="1"/>
    </row>
    <row r="1193" spans="1:233" s="4" customFormat="1" x14ac:dyDescent="0.25">
      <c r="A1193" s="1"/>
      <c r="B1193" s="2"/>
      <c r="C1193" s="2"/>
      <c r="D1193" s="2"/>
      <c r="E1193" s="2"/>
      <c r="F1193" s="2"/>
      <c r="G1193" s="2"/>
      <c r="H1193" s="2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  <c r="HD1193" s="1"/>
      <c r="HE1193" s="1"/>
      <c r="HF1193" s="1"/>
      <c r="HG1193" s="1"/>
      <c r="HH1193" s="1"/>
      <c r="HI1193" s="1"/>
      <c r="HJ1193" s="1"/>
      <c r="HK1193" s="1"/>
      <c r="HL1193" s="1"/>
      <c r="HM1193" s="1"/>
      <c r="HN1193" s="1"/>
      <c r="HO1193" s="1"/>
      <c r="HP1193" s="1"/>
      <c r="HQ1193" s="1"/>
      <c r="HR1193" s="1"/>
      <c r="HS1193" s="1"/>
      <c r="HT1193" s="1"/>
      <c r="HU1193" s="1"/>
      <c r="HV1193" s="1"/>
      <c r="HW1193" s="1"/>
      <c r="HX1193" s="1"/>
      <c r="HY1193" s="1"/>
    </row>
    <row r="1194" spans="1:233" s="4" customFormat="1" x14ac:dyDescent="0.25">
      <c r="A1194" s="1"/>
      <c r="B1194" s="2"/>
      <c r="C1194" s="2"/>
      <c r="D1194" s="2"/>
      <c r="E1194" s="2"/>
      <c r="F1194" s="2"/>
      <c r="G1194" s="2"/>
      <c r="H1194" s="2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  <c r="HD1194" s="1"/>
      <c r="HE1194" s="1"/>
      <c r="HF1194" s="1"/>
      <c r="HG1194" s="1"/>
      <c r="HH1194" s="1"/>
      <c r="HI1194" s="1"/>
      <c r="HJ1194" s="1"/>
      <c r="HK1194" s="1"/>
      <c r="HL1194" s="1"/>
      <c r="HM1194" s="1"/>
      <c r="HN1194" s="1"/>
      <c r="HO1194" s="1"/>
      <c r="HP1194" s="1"/>
      <c r="HQ1194" s="1"/>
      <c r="HR1194" s="1"/>
      <c r="HS1194" s="1"/>
      <c r="HT1194" s="1"/>
      <c r="HU1194" s="1"/>
      <c r="HV1194" s="1"/>
      <c r="HW1194" s="1"/>
      <c r="HX1194" s="1"/>
      <c r="HY1194" s="1"/>
    </row>
    <row r="1195" spans="1:233" s="4" customFormat="1" x14ac:dyDescent="0.25">
      <c r="A1195" s="1"/>
      <c r="B1195" s="2"/>
      <c r="C1195" s="2"/>
      <c r="D1195" s="2"/>
      <c r="E1195" s="2"/>
      <c r="F1195" s="2"/>
      <c r="G1195" s="2"/>
      <c r="H1195" s="2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  <c r="HE1195" s="1"/>
      <c r="HF1195" s="1"/>
      <c r="HG1195" s="1"/>
      <c r="HH1195" s="1"/>
      <c r="HI1195" s="1"/>
      <c r="HJ1195" s="1"/>
      <c r="HK1195" s="1"/>
      <c r="HL1195" s="1"/>
      <c r="HM1195" s="1"/>
      <c r="HN1195" s="1"/>
      <c r="HO1195" s="1"/>
      <c r="HP1195" s="1"/>
      <c r="HQ1195" s="1"/>
      <c r="HR1195" s="1"/>
      <c r="HS1195" s="1"/>
      <c r="HT1195" s="1"/>
      <c r="HU1195" s="1"/>
      <c r="HV1195" s="1"/>
      <c r="HW1195" s="1"/>
      <c r="HX1195" s="1"/>
      <c r="HY1195" s="1"/>
    </row>
    <row r="1196" spans="1:233" s="4" customFormat="1" x14ac:dyDescent="0.25">
      <c r="A1196" s="1"/>
      <c r="B1196" s="2"/>
      <c r="C1196" s="2"/>
      <c r="D1196" s="2"/>
      <c r="E1196" s="2"/>
      <c r="F1196" s="2"/>
      <c r="G1196" s="2"/>
      <c r="H1196" s="2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  <c r="HD1196" s="1"/>
      <c r="HE1196" s="1"/>
      <c r="HF1196" s="1"/>
      <c r="HG1196" s="1"/>
      <c r="HH1196" s="1"/>
      <c r="HI1196" s="1"/>
      <c r="HJ1196" s="1"/>
      <c r="HK1196" s="1"/>
      <c r="HL1196" s="1"/>
      <c r="HM1196" s="1"/>
      <c r="HN1196" s="1"/>
      <c r="HO1196" s="1"/>
      <c r="HP1196" s="1"/>
      <c r="HQ1196" s="1"/>
      <c r="HR1196" s="1"/>
      <c r="HS1196" s="1"/>
      <c r="HT1196" s="1"/>
      <c r="HU1196" s="1"/>
      <c r="HV1196" s="1"/>
      <c r="HW1196" s="1"/>
      <c r="HX1196" s="1"/>
      <c r="HY1196" s="1"/>
    </row>
    <row r="1197" spans="1:233" s="4" customFormat="1" x14ac:dyDescent="0.25">
      <c r="A1197" s="1"/>
      <c r="B1197" s="2"/>
      <c r="C1197" s="2"/>
      <c r="D1197" s="2"/>
      <c r="E1197" s="2"/>
      <c r="F1197" s="2"/>
      <c r="G1197" s="2"/>
      <c r="H1197" s="2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  <c r="HA1197" s="1"/>
      <c r="HB1197" s="1"/>
      <c r="HC1197" s="1"/>
      <c r="HD1197" s="1"/>
      <c r="HE1197" s="1"/>
      <c r="HF1197" s="1"/>
      <c r="HG1197" s="1"/>
      <c r="HH1197" s="1"/>
      <c r="HI1197" s="1"/>
      <c r="HJ1197" s="1"/>
      <c r="HK1197" s="1"/>
      <c r="HL1197" s="1"/>
      <c r="HM1197" s="1"/>
      <c r="HN1197" s="1"/>
      <c r="HO1197" s="1"/>
      <c r="HP1197" s="1"/>
      <c r="HQ1197" s="1"/>
      <c r="HR1197" s="1"/>
      <c r="HS1197" s="1"/>
      <c r="HT1197" s="1"/>
      <c r="HU1197" s="1"/>
      <c r="HV1197" s="1"/>
      <c r="HW1197" s="1"/>
      <c r="HX1197" s="1"/>
      <c r="HY1197" s="1"/>
    </row>
    <row r="1198" spans="1:233" s="4" customFormat="1" x14ac:dyDescent="0.25">
      <c r="A1198" s="1"/>
      <c r="B1198" s="2"/>
      <c r="C1198" s="2"/>
      <c r="D1198" s="2"/>
      <c r="E1198" s="2"/>
      <c r="F1198" s="2"/>
      <c r="G1198" s="2"/>
      <c r="H1198" s="2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  <c r="HE1198" s="1"/>
      <c r="HF1198" s="1"/>
      <c r="HG1198" s="1"/>
      <c r="HH1198" s="1"/>
      <c r="HI1198" s="1"/>
      <c r="HJ1198" s="1"/>
      <c r="HK1198" s="1"/>
      <c r="HL1198" s="1"/>
      <c r="HM1198" s="1"/>
      <c r="HN1198" s="1"/>
      <c r="HO1198" s="1"/>
      <c r="HP1198" s="1"/>
      <c r="HQ1198" s="1"/>
      <c r="HR1198" s="1"/>
      <c r="HS1198" s="1"/>
      <c r="HT1198" s="1"/>
      <c r="HU1198" s="1"/>
      <c r="HV1198" s="1"/>
      <c r="HW1198" s="1"/>
      <c r="HX1198" s="1"/>
      <c r="HY1198" s="1"/>
    </row>
    <row r="1199" spans="1:233" s="4" customFormat="1" x14ac:dyDescent="0.25">
      <c r="A1199" s="1"/>
      <c r="B1199" s="2"/>
      <c r="C1199" s="2"/>
      <c r="D1199" s="2"/>
      <c r="E1199" s="2"/>
      <c r="F1199" s="2"/>
      <c r="G1199" s="2"/>
      <c r="H1199" s="2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  <c r="HD1199" s="1"/>
      <c r="HE1199" s="1"/>
      <c r="HF1199" s="1"/>
      <c r="HG1199" s="1"/>
      <c r="HH1199" s="1"/>
      <c r="HI1199" s="1"/>
      <c r="HJ1199" s="1"/>
      <c r="HK1199" s="1"/>
      <c r="HL1199" s="1"/>
      <c r="HM1199" s="1"/>
      <c r="HN1199" s="1"/>
      <c r="HO1199" s="1"/>
      <c r="HP1199" s="1"/>
      <c r="HQ1199" s="1"/>
      <c r="HR1199" s="1"/>
      <c r="HS1199" s="1"/>
      <c r="HT1199" s="1"/>
      <c r="HU1199" s="1"/>
      <c r="HV1199" s="1"/>
      <c r="HW1199" s="1"/>
      <c r="HX1199" s="1"/>
      <c r="HY1199" s="1"/>
    </row>
    <row r="1200" spans="1:233" s="4" customFormat="1" x14ac:dyDescent="0.25">
      <c r="A1200" s="1"/>
      <c r="B1200" s="2"/>
      <c r="C1200" s="2"/>
      <c r="D1200" s="2"/>
      <c r="E1200" s="2"/>
      <c r="F1200" s="2"/>
      <c r="G1200" s="2"/>
      <c r="H1200" s="2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  <c r="HE1200" s="1"/>
      <c r="HF1200" s="1"/>
      <c r="HG1200" s="1"/>
      <c r="HH1200" s="1"/>
      <c r="HI1200" s="1"/>
      <c r="HJ1200" s="1"/>
      <c r="HK1200" s="1"/>
      <c r="HL1200" s="1"/>
      <c r="HM1200" s="1"/>
      <c r="HN1200" s="1"/>
      <c r="HO1200" s="1"/>
      <c r="HP1200" s="1"/>
      <c r="HQ1200" s="1"/>
      <c r="HR1200" s="1"/>
      <c r="HS1200" s="1"/>
      <c r="HT1200" s="1"/>
      <c r="HU1200" s="1"/>
      <c r="HV1200" s="1"/>
      <c r="HW1200" s="1"/>
      <c r="HX1200" s="1"/>
      <c r="HY1200" s="1"/>
    </row>
    <row r="1201" spans="1:233" s="4" customFormat="1" x14ac:dyDescent="0.25">
      <c r="A1201" s="1"/>
      <c r="B1201" s="2"/>
      <c r="C1201" s="2"/>
      <c r="D1201" s="2"/>
      <c r="E1201" s="2"/>
      <c r="F1201" s="2"/>
      <c r="G1201" s="2"/>
      <c r="H1201" s="2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  <c r="HD1201" s="1"/>
      <c r="HE1201" s="1"/>
      <c r="HF1201" s="1"/>
      <c r="HG1201" s="1"/>
      <c r="HH1201" s="1"/>
      <c r="HI1201" s="1"/>
      <c r="HJ1201" s="1"/>
      <c r="HK1201" s="1"/>
      <c r="HL1201" s="1"/>
      <c r="HM1201" s="1"/>
      <c r="HN1201" s="1"/>
      <c r="HO1201" s="1"/>
      <c r="HP1201" s="1"/>
      <c r="HQ1201" s="1"/>
      <c r="HR1201" s="1"/>
      <c r="HS1201" s="1"/>
      <c r="HT1201" s="1"/>
      <c r="HU1201" s="1"/>
      <c r="HV1201" s="1"/>
      <c r="HW1201" s="1"/>
      <c r="HX1201" s="1"/>
      <c r="HY1201" s="1"/>
    </row>
    <row r="1202" spans="1:233" s="4" customFormat="1" x14ac:dyDescent="0.25">
      <c r="A1202" s="1"/>
      <c r="B1202" s="2"/>
      <c r="C1202" s="2"/>
      <c r="D1202" s="2"/>
      <c r="E1202" s="2"/>
      <c r="F1202" s="2"/>
      <c r="G1202" s="2"/>
      <c r="H1202" s="2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  <c r="HE1202" s="1"/>
      <c r="HF1202" s="1"/>
      <c r="HG1202" s="1"/>
      <c r="HH1202" s="1"/>
      <c r="HI1202" s="1"/>
      <c r="HJ1202" s="1"/>
      <c r="HK1202" s="1"/>
      <c r="HL1202" s="1"/>
      <c r="HM1202" s="1"/>
      <c r="HN1202" s="1"/>
      <c r="HO1202" s="1"/>
      <c r="HP1202" s="1"/>
      <c r="HQ1202" s="1"/>
      <c r="HR1202" s="1"/>
      <c r="HS1202" s="1"/>
      <c r="HT1202" s="1"/>
      <c r="HU1202" s="1"/>
      <c r="HV1202" s="1"/>
      <c r="HW1202" s="1"/>
      <c r="HX1202" s="1"/>
      <c r="HY1202" s="1"/>
    </row>
    <row r="1203" spans="1:233" s="4" customFormat="1" x14ac:dyDescent="0.25">
      <c r="A1203" s="1"/>
      <c r="B1203" s="2"/>
      <c r="C1203" s="2"/>
      <c r="D1203" s="2"/>
      <c r="E1203" s="2"/>
      <c r="F1203" s="2"/>
      <c r="G1203" s="2"/>
      <c r="H1203" s="2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  <c r="HE1203" s="1"/>
      <c r="HF1203" s="1"/>
      <c r="HG1203" s="1"/>
      <c r="HH1203" s="1"/>
      <c r="HI1203" s="1"/>
      <c r="HJ1203" s="1"/>
      <c r="HK1203" s="1"/>
      <c r="HL1203" s="1"/>
      <c r="HM1203" s="1"/>
      <c r="HN1203" s="1"/>
      <c r="HO1203" s="1"/>
      <c r="HP1203" s="1"/>
      <c r="HQ1203" s="1"/>
      <c r="HR1203" s="1"/>
      <c r="HS1203" s="1"/>
      <c r="HT1203" s="1"/>
      <c r="HU1203" s="1"/>
      <c r="HV1203" s="1"/>
      <c r="HW1203" s="1"/>
      <c r="HX1203" s="1"/>
      <c r="HY1203" s="1"/>
    </row>
    <row r="1204" spans="1:233" s="4" customFormat="1" x14ac:dyDescent="0.25">
      <c r="A1204" s="1"/>
      <c r="B1204" s="2"/>
      <c r="C1204" s="2"/>
      <c r="D1204" s="2"/>
      <c r="E1204" s="2"/>
      <c r="F1204" s="2"/>
      <c r="G1204" s="2"/>
      <c r="H1204" s="2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  <c r="HE1204" s="1"/>
      <c r="HF1204" s="1"/>
      <c r="HG1204" s="1"/>
      <c r="HH1204" s="1"/>
      <c r="HI1204" s="1"/>
      <c r="HJ1204" s="1"/>
      <c r="HK1204" s="1"/>
      <c r="HL1204" s="1"/>
      <c r="HM1204" s="1"/>
      <c r="HN1204" s="1"/>
      <c r="HO1204" s="1"/>
      <c r="HP1204" s="1"/>
      <c r="HQ1204" s="1"/>
      <c r="HR1204" s="1"/>
      <c r="HS1204" s="1"/>
      <c r="HT1204" s="1"/>
      <c r="HU1204" s="1"/>
      <c r="HV1204" s="1"/>
      <c r="HW1204" s="1"/>
      <c r="HX1204" s="1"/>
      <c r="HY1204" s="1"/>
    </row>
    <row r="1205" spans="1:233" s="4" customFormat="1" x14ac:dyDescent="0.25">
      <c r="A1205" s="1"/>
      <c r="B1205" s="2"/>
      <c r="C1205" s="2"/>
      <c r="D1205" s="2"/>
      <c r="E1205" s="2"/>
      <c r="F1205" s="2"/>
      <c r="G1205" s="2"/>
      <c r="H1205" s="2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  <c r="HE1205" s="1"/>
      <c r="HF1205" s="1"/>
      <c r="HG1205" s="1"/>
      <c r="HH1205" s="1"/>
      <c r="HI1205" s="1"/>
      <c r="HJ1205" s="1"/>
      <c r="HK1205" s="1"/>
      <c r="HL1205" s="1"/>
      <c r="HM1205" s="1"/>
      <c r="HN1205" s="1"/>
      <c r="HO1205" s="1"/>
      <c r="HP1205" s="1"/>
      <c r="HQ1205" s="1"/>
      <c r="HR1205" s="1"/>
      <c r="HS1205" s="1"/>
      <c r="HT1205" s="1"/>
      <c r="HU1205" s="1"/>
      <c r="HV1205" s="1"/>
      <c r="HW1205" s="1"/>
      <c r="HX1205" s="1"/>
      <c r="HY1205" s="1"/>
    </row>
    <row r="1206" spans="1:233" s="4" customFormat="1" x14ac:dyDescent="0.25">
      <c r="A1206" s="1"/>
      <c r="B1206" s="2"/>
      <c r="C1206" s="2"/>
      <c r="D1206" s="2"/>
      <c r="E1206" s="2"/>
      <c r="F1206" s="2"/>
      <c r="G1206" s="2"/>
      <c r="H1206" s="2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  <c r="HD1206" s="1"/>
      <c r="HE1206" s="1"/>
      <c r="HF1206" s="1"/>
      <c r="HG1206" s="1"/>
      <c r="HH1206" s="1"/>
      <c r="HI1206" s="1"/>
      <c r="HJ1206" s="1"/>
      <c r="HK1206" s="1"/>
      <c r="HL1206" s="1"/>
      <c r="HM1206" s="1"/>
      <c r="HN1206" s="1"/>
      <c r="HO1206" s="1"/>
      <c r="HP1206" s="1"/>
      <c r="HQ1206" s="1"/>
      <c r="HR1206" s="1"/>
      <c r="HS1206" s="1"/>
      <c r="HT1206" s="1"/>
      <c r="HU1206" s="1"/>
      <c r="HV1206" s="1"/>
      <c r="HW1206" s="1"/>
      <c r="HX1206" s="1"/>
      <c r="HY1206" s="1"/>
    </row>
    <row r="1207" spans="1:233" s="4" customFormat="1" x14ac:dyDescent="0.25">
      <c r="A1207" s="1"/>
      <c r="B1207" s="2"/>
      <c r="C1207" s="2"/>
      <c r="D1207" s="2"/>
      <c r="E1207" s="2"/>
      <c r="F1207" s="2"/>
      <c r="G1207" s="2"/>
      <c r="H1207" s="2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  <c r="HD1207" s="1"/>
      <c r="HE1207" s="1"/>
      <c r="HF1207" s="1"/>
      <c r="HG1207" s="1"/>
      <c r="HH1207" s="1"/>
      <c r="HI1207" s="1"/>
      <c r="HJ1207" s="1"/>
      <c r="HK1207" s="1"/>
      <c r="HL1207" s="1"/>
      <c r="HM1207" s="1"/>
      <c r="HN1207" s="1"/>
      <c r="HO1207" s="1"/>
      <c r="HP1207" s="1"/>
      <c r="HQ1207" s="1"/>
      <c r="HR1207" s="1"/>
      <c r="HS1207" s="1"/>
      <c r="HT1207" s="1"/>
      <c r="HU1207" s="1"/>
      <c r="HV1207" s="1"/>
      <c r="HW1207" s="1"/>
      <c r="HX1207" s="1"/>
      <c r="HY1207" s="1"/>
    </row>
    <row r="1208" spans="1:233" s="4" customFormat="1" x14ac:dyDescent="0.25">
      <c r="A1208" s="1"/>
      <c r="B1208" s="2"/>
      <c r="C1208" s="2"/>
      <c r="D1208" s="2"/>
      <c r="E1208" s="2"/>
      <c r="F1208" s="2"/>
      <c r="G1208" s="2"/>
      <c r="H1208" s="2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  <c r="HE1208" s="1"/>
      <c r="HF1208" s="1"/>
      <c r="HG1208" s="1"/>
      <c r="HH1208" s="1"/>
      <c r="HI1208" s="1"/>
      <c r="HJ1208" s="1"/>
      <c r="HK1208" s="1"/>
      <c r="HL1208" s="1"/>
      <c r="HM1208" s="1"/>
      <c r="HN1208" s="1"/>
      <c r="HO1208" s="1"/>
      <c r="HP1208" s="1"/>
      <c r="HQ1208" s="1"/>
      <c r="HR1208" s="1"/>
      <c r="HS1208" s="1"/>
      <c r="HT1208" s="1"/>
      <c r="HU1208" s="1"/>
      <c r="HV1208" s="1"/>
      <c r="HW1208" s="1"/>
      <c r="HX1208" s="1"/>
      <c r="HY1208" s="1"/>
    </row>
    <row r="1209" spans="1:233" s="4" customFormat="1" x14ac:dyDescent="0.25">
      <c r="A1209" s="1"/>
      <c r="B1209" s="2"/>
      <c r="C1209" s="2"/>
      <c r="D1209" s="2"/>
      <c r="E1209" s="2"/>
      <c r="F1209" s="2"/>
      <c r="G1209" s="2"/>
      <c r="H1209" s="2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  <c r="HE1209" s="1"/>
      <c r="HF1209" s="1"/>
      <c r="HG1209" s="1"/>
      <c r="HH1209" s="1"/>
      <c r="HI1209" s="1"/>
      <c r="HJ1209" s="1"/>
      <c r="HK1209" s="1"/>
      <c r="HL1209" s="1"/>
      <c r="HM1209" s="1"/>
      <c r="HN1209" s="1"/>
      <c r="HO1209" s="1"/>
      <c r="HP1209" s="1"/>
      <c r="HQ1209" s="1"/>
      <c r="HR1209" s="1"/>
      <c r="HS1209" s="1"/>
      <c r="HT1209" s="1"/>
      <c r="HU1209" s="1"/>
      <c r="HV1209" s="1"/>
      <c r="HW1209" s="1"/>
      <c r="HX1209" s="1"/>
      <c r="HY1209" s="1"/>
    </row>
    <row r="1210" spans="1:233" s="4" customFormat="1" x14ac:dyDescent="0.25">
      <c r="A1210" s="1"/>
      <c r="B1210" s="2"/>
      <c r="C1210" s="2"/>
      <c r="D1210" s="2"/>
      <c r="E1210" s="2"/>
      <c r="F1210" s="2"/>
      <c r="G1210" s="2"/>
      <c r="H1210" s="2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  <c r="HD1210" s="1"/>
      <c r="HE1210" s="1"/>
      <c r="HF1210" s="1"/>
      <c r="HG1210" s="1"/>
      <c r="HH1210" s="1"/>
      <c r="HI1210" s="1"/>
      <c r="HJ1210" s="1"/>
      <c r="HK1210" s="1"/>
      <c r="HL1210" s="1"/>
      <c r="HM1210" s="1"/>
      <c r="HN1210" s="1"/>
      <c r="HO1210" s="1"/>
      <c r="HP1210" s="1"/>
      <c r="HQ1210" s="1"/>
      <c r="HR1210" s="1"/>
      <c r="HS1210" s="1"/>
      <c r="HT1210" s="1"/>
      <c r="HU1210" s="1"/>
      <c r="HV1210" s="1"/>
      <c r="HW1210" s="1"/>
      <c r="HX1210" s="1"/>
      <c r="HY1210" s="1"/>
    </row>
    <row r="1211" spans="1:233" s="4" customFormat="1" x14ac:dyDescent="0.25">
      <c r="A1211" s="1"/>
      <c r="B1211" s="2"/>
      <c r="C1211" s="2"/>
      <c r="D1211" s="2"/>
      <c r="E1211" s="2"/>
      <c r="F1211" s="2"/>
      <c r="G1211" s="2"/>
      <c r="H1211" s="2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  <c r="HD1211" s="1"/>
      <c r="HE1211" s="1"/>
      <c r="HF1211" s="1"/>
      <c r="HG1211" s="1"/>
      <c r="HH1211" s="1"/>
      <c r="HI1211" s="1"/>
      <c r="HJ1211" s="1"/>
      <c r="HK1211" s="1"/>
      <c r="HL1211" s="1"/>
      <c r="HM1211" s="1"/>
      <c r="HN1211" s="1"/>
      <c r="HO1211" s="1"/>
      <c r="HP1211" s="1"/>
      <c r="HQ1211" s="1"/>
      <c r="HR1211" s="1"/>
      <c r="HS1211" s="1"/>
      <c r="HT1211" s="1"/>
      <c r="HU1211" s="1"/>
      <c r="HV1211" s="1"/>
      <c r="HW1211" s="1"/>
      <c r="HX1211" s="1"/>
      <c r="HY1211" s="1"/>
    </row>
    <row r="1212" spans="1:233" s="4" customFormat="1" x14ac:dyDescent="0.25">
      <c r="A1212" s="1"/>
      <c r="B1212" s="2"/>
      <c r="C1212" s="2"/>
      <c r="D1212" s="2"/>
      <c r="E1212" s="2"/>
      <c r="F1212" s="2"/>
      <c r="G1212" s="2"/>
      <c r="H1212" s="2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  <c r="HA1212" s="1"/>
      <c r="HB1212" s="1"/>
      <c r="HC1212" s="1"/>
      <c r="HD1212" s="1"/>
      <c r="HE1212" s="1"/>
      <c r="HF1212" s="1"/>
      <c r="HG1212" s="1"/>
      <c r="HH1212" s="1"/>
      <c r="HI1212" s="1"/>
      <c r="HJ1212" s="1"/>
      <c r="HK1212" s="1"/>
      <c r="HL1212" s="1"/>
      <c r="HM1212" s="1"/>
      <c r="HN1212" s="1"/>
      <c r="HO1212" s="1"/>
      <c r="HP1212" s="1"/>
      <c r="HQ1212" s="1"/>
      <c r="HR1212" s="1"/>
      <c r="HS1212" s="1"/>
      <c r="HT1212" s="1"/>
      <c r="HU1212" s="1"/>
      <c r="HV1212" s="1"/>
      <c r="HW1212" s="1"/>
      <c r="HX1212" s="1"/>
      <c r="HY1212" s="1"/>
    </row>
    <row r="1213" spans="1:233" s="4" customFormat="1" x14ac:dyDescent="0.25">
      <c r="A1213" s="1"/>
      <c r="B1213" s="2"/>
      <c r="C1213" s="2"/>
      <c r="D1213" s="2"/>
      <c r="E1213" s="2"/>
      <c r="F1213" s="2"/>
      <c r="G1213" s="2"/>
      <c r="H1213" s="2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  <c r="HA1213" s="1"/>
      <c r="HB1213" s="1"/>
      <c r="HC1213" s="1"/>
      <c r="HD1213" s="1"/>
      <c r="HE1213" s="1"/>
      <c r="HF1213" s="1"/>
      <c r="HG1213" s="1"/>
      <c r="HH1213" s="1"/>
      <c r="HI1213" s="1"/>
      <c r="HJ1213" s="1"/>
      <c r="HK1213" s="1"/>
      <c r="HL1213" s="1"/>
      <c r="HM1213" s="1"/>
      <c r="HN1213" s="1"/>
      <c r="HO1213" s="1"/>
      <c r="HP1213" s="1"/>
      <c r="HQ1213" s="1"/>
      <c r="HR1213" s="1"/>
      <c r="HS1213" s="1"/>
      <c r="HT1213" s="1"/>
      <c r="HU1213" s="1"/>
      <c r="HV1213" s="1"/>
      <c r="HW1213" s="1"/>
      <c r="HX1213" s="1"/>
      <c r="HY1213" s="1"/>
    </row>
    <row r="1214" spans="1:233" s="4" customFormat="1" x14ac:dyDescent="0.25">
      <c r="A1214" s="1"/>
      <c r="B1214" s="2"/>
      <c r="C1214" s="2"/>
      <c r="D1214" s="2"/>
      <c r="E1214" s="2"/>
      <c r="F1214" s="2"/>
      <c r="G1214" s="2"/>
      <c r="H1214" s="2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  <c r="HA1214" s="1"/>
      <c r="HB1214" s="1"/>
      <c r="HC1214" s="1"/>
      <c r="HD1214" s="1"/>
      <c r="HE1214" s="1"/>
      <c r="HF1214" s="1"/>
      <c r="HG1214" s="1"/>
      <c r="HH1214" s="1"/>
      <c r="HI1214" s="1"/>
      <c r="HJ1214" s="1"/>
      <c r="HK1214" s="1"/>
      <c r="HL1214" s="1"/>
      <c r="HM1214" s="1"/>
      <c r="HN1214" s="1"/>
      <c r="HO1214" s="1"/>
      <c r="HP1214" s="1"/>
      <c r="HQ1214" s="1"/>
      <c r="HR1214" s="1"/>
      <c r="HS1214" s="1"/>
      <c r="HT1214" s="1"/>
      <c r="HU1214" s="1"/>
      <c r="HV1214" s="1"/>
      <c r="HW1214" s="1"/>
      <c r="HX1214" s="1"/>
      <c r="HY1214" s="1"/>
    </row>
    <row r="1215" spans="1:233" s="4" customFormat="1" x14ac:dyDescent="0.25">
      <c r="A1215" s="1"/>
      <c r="B1215" s="2"/>
      <c r="C1215" s="2"/>
      <c r="D1215" s="2"/>
      <c r="E1215" s="2"/>
      <c r="F1215" s="2"/>
      <c r="G1215" s="2"/>
      <c r="H1215" s="2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  <c r="HA1215" s="1"/>
      <c r="HB1215" s="1"/>
      <c r="HC1215" s="1"/>
      <c r="HD1215" s="1"/>
      <c r="HE1215" s="1"/>
      <c r="HF1215" s="1"/>
      <c r="HG1215" s="1"/>
      <c r="HH1215" s="1"/>
      <c r="HI1215" s="1"/>
      <c r="HJ1215" s="1"/>
      <c r="HK1215" s="1"/>
      <c r="HL1215" s="1"/>
      <c r="HM1215" s="1"/>
      <c r="HN1215" s="1"/>
      <c r="HO1215" s="1"/>
      <c r="HP1215" s="1"/>
      <c r="HQ1215" s="1"/>
      <c r="HR1215" s="1"/>
      <c r="HS1215" s="1"/>
      <c r="HT1215" s="1"/>
      <c r="HU1215" s="1"/>
      <c r="HV1215" s="1"/>
      <c r="HW1215" s="1"/>
      <c r="HX1215" s="1"/>
      <c r="HY1215" s="1"/>
    </row>
    <row r="1216" spans="1:233" s="4" customFormat="1" x14ac:dyDescent="0.25">
      <c r="A1216" s="1"/>
      <c r="B1216" s="2"/>
      <c r="C1216" s="2"/>
      <c r="D1216" s="2"/>
      <c r="E1216" s="2"/>
      <c r="F1216" s="2"/>
      <c r="G1216" s="2"/>
      <c r="H1216" s="2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  <c r="HA1216" s="1"/>
      <c r="HB1216" s="1"/>
      <c r="HC1216" s="1"/>
      <c r="HD1216" s="1"/>
      <c r="HE1216" s="1"/>
      <c r="HF1216" s="1"/>
      <c r="HG1216" s="1"/>
      <c r="HH1216" s="1"/>
      <c r="HI1216" s="1"/>
      <c r="HJ1216" s="1"/>
      <c r="HK1216" s="1"/>
      <c r="HL1216" s="1"/>
      <c r="HM1216" s="1"/>
      <c r="HN1216" s="1"/>
      <c r="HO1216" s="1"/>
      <c r="HP1216" s="1"/>
      <c r="HQ1216" s="1"/>
      <c r="HR1216" s="1"/>
      <c r="HS1216" s="1"/>
      <c r="HT1216" s="1"/>
      <c r="HU1216" s="1"/>
      <c r="HV1216" s="1"/>
      <c r="HW1216" s="1"/>
      <c r="HX1216" s="1"/>
      <c r="HY1216" s="1"/>
    </row>
    <row r="1217" spans="1:233" s="4" customFormat="1" x14ac:dyDescent="0.25">
      <c r="A1217" s="1"/>
      <c r="B1217" s="2"/>
      <c r="C1217" s="2"/>
      <c r="D1217" s="2"/>
      <c r="E1217" s="2"/>
      <c r="F1217" s="2"/>
      <c r="G1217" s="2"/>
      <c r="H1217" s="2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  <c r="HA1217" s="1"/>
      <c r="HB1217" s="1"/>
      <c r="HC1217" s="1"/>
      <c r="HD1217" s="1"/>
      <c r="HE1217" s="1"/>
      <c r="HF1217" s="1"/>
      <c r="HG1217" s="1"/>
      <c r="HH1217" s="1"/>
      <c r="HI1217" s="1"/>
      <c r="HJ1217" s="1"/>
      <c r="HK1217" s="1"/>
      <c r="HL1217" s="1"/>
      <c r="HM1217" s="1"/>
      <c r="HN1217" s="1"/>
      <c r="HO1217" s="1"/>
      <c r="HP1217" s="1"/>
      <c r="HQ1217" s="1"/>
      <c r="HR1217" s="1"/>
      <c r="HS1217" s="1"/>
      <c r="HT1217" s="1"/>
      <c r="HU1217" s="1"/>
      <c r="HV1217" s="1"/>
      <c r="HW1217" s="1"/>
      <c r="HX1217" s="1"/>
      <c r="HY1217" s="1"/>
    </row>
    <row r="1218" spans="1:233" s="4" customFormat="1" x14ac:dyDescent="0.25">
      <c r="A1218" s="1"/>
      <c r="B1218" s="2"/>
      <c r="C1218" s="2"/>
      <c r="D1218" s="2"/>
      <c r="E1218" s="2"/>
      <c r="F1218" s="2"/>
      <c r="G1218" s="2"/>
      <c r="H1218" s="2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  <c r="HD1218" s="1"/>
      <c r="HE1218" s="1"/>
      <c r="HF1218" s="1"/>
      <c r="HG1218" s="1"/>
      <c r="HH1218" s="1"/>
      <c r="HI1218" s="1"/>
      <c r="HJ1218" s="1"/>
      <c r="HK1218" s="1"/>
      <c r="HL1218" s="1"/>
      <c r="HM1218" s="1"/>
      <c r="HN1218" s="1"/>
      <c r="HO1218" s="1"/>
      <c r="HP1218" s="1"/>
      <c r="HQ1218" s="1"/>
      <c r="HR1218" s="1"/>
      <c r="HS1218" s="1"/>
      <c r="HT1218" s="1"/>
      <c r="HU1218" s="1"/>
      <c r="HV1218" s="1"/>
      <c r="HW1218" s="1"/>
      <c r="HX1218" s="1"/>
      <c r="HY1218" s="1"/>
    </row>
    <row r="1219" spans="1:233" s="4" customFormat="1" x14ac:dyDescent="0.25">
      <c r="A1219" s="1"/>
      <c r="B1219" s="2"/>
      <c r="C1219" s="2"/>
      <c r="D1219" s="2"/>
      <c r="E1219" s="2"/>
      <c r="F1219" s="2"/>
      <c r="G1219" s="2"/>
      <c r="H1219" s="2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  <c r="HA1219" s="1"/>
      <c r="HB1219" s="1"/>
      <c r="HC1219" s="1"/>
      <c r="HD1219" s="1"/>
      <c r="HE1219" s="1"/>
      <c r="HF1219" s="1"/>
      <c r="HG1219" s="1"/>
      <c r="HH1219" s="1"/>
      <c r="HI1219" s="1"/>
      <c r="HJ1219" s="1"/>
      <c r="HK1219" s="1"/>
      <c r="HL1219" s="1"/>
      <c r="HM1219" s="1"/>
      <c r="HN1219" s="1"/>
      <c r="HO1219" s="1"/>
      <c r="HP1219" s="1"/>
      <c r="HQ1219" s="1"/>
      <c r="HR1219" s="1"/>
      <c r="HS1219" s="1"/>
      <c r="HT1219" s="1"/>
      <c r="HU1219" s="1"/>
      <c r="HV1219" s="1"/>
      <c r="HW1219" s="1"/>
      <c r="HX1219" s="1"/>
      <c r="HY1219" s="1"/>
    </row>
    <row r="1220" spans="1:233" s="4" customFormat="1" x14ac:dyDescent="0.25">
      <c r="A1220" s="1"/>
      <c r="B1220" s="2"/>
      <c r="C1220" s="2"/>
      <c r="D1220" s="2"/>
      <c r="E1220" s="2"/>
      <c r="F1220" s="2"/>
      <c r="G1220" s="2"/>
      <c r="H1220" s="2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  <c r="HA1220" s="1"/>
      <c r="HB1220" s="1"/>
      <c r="HC1220" s="1"/>
      <c r="HD1220" s="1"/>
      <c r="HE1220" s="1"/>
      <c r="HF1220" s="1"/>
      <c r="HG1220" s="1"/>
      <c r="HH1220" s="1"/>
      <c r="HI1220" s="1"/>
      <c r="HJ1220" s="1"/>
      <c r="HK1220" s="1"/>
      <c r="HL1220" s="1"/>
      <c r="HM1220" s="1"/>
      <c r="HN1220" s="1"/>
      <c r="HO1220" s="1"/>
      <c r="HP1220" s="1"/>
      <c r="HQ1220" s="1"/>
      <c r="HR1220" s="1"/>
      <c r="HS1220" s="1"/>
      <c r="HT1220" s="1"/>
      <c r="HU1220" s="1"/>
      <c r="HV1220" s="1"/>
      <c r="HW1220" s="1"/>
      <c r="HX1220" s="1"/>
      <c r="HY1220" s="1"/>
    </row>
    <row r="1221" spans="1:233" s="4" customFormat="1" x14ac:dyDescent="0.25">
      <c r="A1221" s="1"/>
      <c r="B1221" s="2"/>
      <c r="C1221" s="2"/>
      <c r="D1221" s="2"/>
      <c r="E1221" s="2"/>
      <c r="F1221" s="2"/>
      <c r="G1221" s="2"/>
      <c r="H1221" s="2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  <c r="HD1221" s="1"/>
      <c r="HE1221" s="1"/>
      <c r="HF1221" s="1"/>
      <c r="HG1221" s="1"/>
      <c r="HH1221" s="1"/>
      <c r="HI1221" s="1"/>
      <c r="HJ1221" s="1"/>
      <c r="HK1221" s="1"/>
      <c r="HL1221" s="1"/>
      <c r="HM1221" s="1"/>
      <c r="HN1221" s="1"/>
      <c r="HO1221" s="1"/>
      <c r="HP1221" s="1"/>
      <c r="HQ1221" s="1"/>
      <c r="HR1221" s="1"/>
      <c r="HS1221" s="1"/>
      <c r="HT1221" s="1"/>
      <c r="HU1221" s="1"/>
      <c r="HV1221" s="1"/>
      <c r="HW1221" s="1"/>
      <c r="HX1221" s="1"/>
      <c r="HY1221" s="1"/>
    </row>
    <row r="1222" spans="1:233" s="4" customFormat="1" x14ac:dyDescent="0.25">
      <c r="A1222" s="1"/>
      <c r="B1222" s="2"/>
      <c r="C1222" s="2"/>
      <c r="D1222" s="2"/>
      <c r="E1222" s="2"/>
      <c r="F1222" s="2"/>
      <c r="G1222" s="2"/>
      <c r="H1222" s="2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  <c r="HD1222" s="1"/>
      <c r="HE1222" s="1"/>
      <c r="HF1222" s="1"/>
      <c r="HG1222" s="1"/>
      <c r="HH1222" s="1"/>
      <c r="HI1222" s="1"/>
      <c r="HJ1222" s="1"/>
      <c r="HK1222" s="1"/>
      <c r="HL1222" s="1"/>
      <c r="HM1222" s="1"/>
      <c r="HN1222" s="1"/>
      <c r="HO1222" s="1"/>
      <c r="HP1222" s="1"/>
      <c r="HQ1222" s="1"/>
      <c r="HR1222" s="1"/>
      <c r="HS1222" s="1"/>
      <c r="HT1222" s="1"/>
      <c r="HU1222" s="1"/>
      <c r="HV1222" s="1"/>
      <c r="HW1222" s="1"/>
      <c r="HX1222" s="1"/>
      <c r="HY1222" s="1"/>
    </row>
    <row r="1223" spans="1:233" s="4" customFormat="1" x14ac:dyDescent="0.25">
      <c r="A1223" s="1"/>
      <c r="B1223" s="2"/>
      <c r="C1223" s="2"/>
      <c r="D1223" s="2"/>
      <c r="E1223" s="2"/>
      <c r="F1223" s="2"/>
      <c r="G1223" s="2"/>
      <c r="H1223" s="2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  <c r="HD1223" s="1"/>
      <c r="HE1223" s="1"/>
      <c r="HF1223" s="1"/>
      <c r="HG1223" s="1"/>
      <c r="HH1223" s="1"/>
      <c r="HI1223" s="1"/>
      <c r="HJ1223" s="1"/>
      <c r="HK1223" s="1"/>
      <c r="HL1223" s="1"/>
      <c r="HM1223" s="1"/>
      <c r="HN1223" s="1"/>
      <c r="HO1223" s="1"/>
      <c r="HP1223" s="1"/>
      <c r="HQ1223" s="1"/>
      <c r="HR1223" s="1"/>
      <c r="HS1223" s="1"/>
      <c r="HT1223" s="1"/>
      <c r="HU1223" s="1"/>
      <c r="HV1223" s="1"/>
      <c r="HW1223" s="1"/>
      <c r="HX1223" s="1"/>
      <c r="HY1223" s="1"/>
    </row>
    <row r="1224" spans="1:233" s="4" customFormat="1" x14ac:dyDescent="0.25">
      <c r="A1224" s="1"/>
      <c r="B1224" s="2"/>
      <c r="C1224" s="2"/>
      <c r="D1224" s="2"/>
      <c r="E1224" s="2"/>
      <c r="F1224" s="2"/>
      <c r="G1224" s="2"/>
      <c r="H1224" s="2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  <c r="HD1224" s="1"/>
      <c r="HE1224" s="1"/>
      <c r="HF1224" s="1"/>
      <c r="HG1224" s="1"/>
      <c r="HH1224" s="1"/>
      <c r="HI1224" s="1"/>
      <c r="HJ1224" s="1"/>
      <c r="HK1224" s="1"/>
      <c r="HL1224" s="1"/>
      <c r="HM1224" s="1"/>
      <c r="HN1224" s="1"/>
      <c r="HO1224" s="1"/>
      <c r="HP1224" s="1"/>
      <c r="HQ1224" s="1"/>
      <c r="HR1224" s="1"/>
      <c r="HS1224" s="1"/>
      <c r="HT1224" s="1"/>
      <c r="HU1224" s="1"/>
      <c r="HV1224" s="1"/>
      <c r="HW1224" s="1"/>
      <c r="HX1224" s="1"/>
      <c r="HY1224" s="1"/>
    </row>
    <row r="1225" spans="1:233" s="4" customFormat="1" x14ac:dyDescent="0.25">
      <c r="A1225" s="1"/>
      <c r="B1225" s="2"/>
      <c r="C1225" s="2"/>
      <c r="D1225" s="2"/>
      <c r="E1225" s="2"/>
      <c r="F1225" s="2"/>
      <c r="G1225" s="2"/>
      <c r="H1225" s="2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  <c r="HD1225" s="1"/>
      <c r="HE1225" s="1"/>
      <c r="HF1225" s="1"/>
      <c r="HG1225" s="1"/>
      <c r="HH1225" s="1"/>
      <c r="HI1225" s="1"/>
      <c r="HJ1225" s="1"/>
      <c r="HK1225" s="1"/>
      <c r="HL1225" s="1"/>
      <c r="HM1225" s="1"/>
      <c r="HN1225" s="1"/>
      <c r="HO1225" s="1"/>
      <c r="HP1225" s="1"/>
      <c r="HQ1225" s="1"/>
      <c r="HR1225" s="1"/>
      <c r="HS1225" s="1"/>
      <c r="HT1225" s="1"/>
      <c r="HU1225" s="1"/>
      <c r="HV1225" s="1"/>
      <c r="HW1225" s="1"/>
      <c r="HX1225" s="1"/>
      <c r="HY1225" s="1"/>
    </row>
    <row r="1226" spans="1:233" s="4" customFormat="1" x14ac:dyDescent="0.25">
      <c r="A1226" s="1"/>
      <c r="B1226" s="2"/>
      <c r="C1226" s="2"/>
      <c r="D1226" s="2"/>
      <c r="E1226" s="2"/>
      <c r="F1226" s="2"/>
      <c r="G1226" s="2"/>
      <c r="H1226" s="2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  <c r="HD1226" s="1"/>
      <c r="HE1226" s="1"/>
      <c r="HF1226" s="1"/>
      <c r="HG1226" s="1"/>
      <c r="HH1226" s="1"/>
      <c r="HI1226" s="1"/>
      <c r="HJ1226" s="1"/>
      <c r="HK1226" s="1"/>
      <c r="HL1226" s="1"/>
      <c r="HM1226" s="1"/>
      <c r="HN1226" s="1"/>
      <c r="HO1226" s="1"/>
      <c r="HP1226" s="1"/>
      <c r="HQ1226" s="1"/>
      <c r="HR1226" s="1"/>
      <c r="HS1226" s="1"/>
      <c r="HT1226" s="1"/>
      <c r="HU1226" s="1"/>
      <c r="HV1226" s="1"/>
      <c r="HW1226" s="1"/>
      <c r="HX1226" s="1"/>
      <c r="HY1226" s="1"/>
    </row>
    <row r="1227" spans="1:233" s="4" customFormat="1" x14ac:dyDescent="0.25">
      <c r="A1227" s="1"/>
      <c r="B1227" s="2"/>
      <c r="C1227" s="2"/>
      <c r="D1227" s="2"/>
      <c r="E1227" s="2"/>
      <c r="F1227" s="2"/>
      <c r="G1227" s="2"/>
      <c r="H1227" s="2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  <c r="HD1227" s="1"/>
      <c r="HE1227" s="1"/>
      <c r="HF1227" s="1"/>
      <c r="HG1227" s="1"/>
      <c r="HH1227" s="1"/>
      <c r="HI1227" s="1"/>
      <c r="HJ1227" s="1"/>
      <c r="HK1227" s="1"/>
      <c r="HL1227" s="1"/>
      <c r="HM1227" s="1"/>
      <c r="HN1227" s="1"/>
      <c r="HO1227" s="1"/>
      <c r="HP1227" s="1"/>
      <c r="HQ1227" s="1"/>
      <c r="HR1227" s="1"/>
      <c r="HS1227" s="1"/>
      <c r="HT1227" s="1"/>
      <c r="HU1227" s="1"/>
      <c r="HV1227" s="1"/>
      <c r="HW1227" s="1"/>
      <c r="HX1227" s="1"/>
      <c r="HY1227" s="1"/>
    </row>
    <row r="1228" spans="1:233" s="4" customFormat="1" x14ac:dyDescent="0.25">
      <c r="A1228" s="1"/>
      <c r="B1228" s="2"/>
      <c r="C1228" s="2"/>
      <c r="D1228" s="2"/>
      <c r="E1228" s="2"/>
      <c r="F1228" s="2"/>
      <c r="G1228" s="2"/>
      <c r="H1228" s="2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  <c r="HA1228" s="1"/>
      <c r="HB1228" s="1"/>
      <c r="HC1228" s="1"/>
      <c r="HD1228" s="1"/>
      <c r="HE1228" s="1"/>
      <c r="HF1228" s="1"/>
      <c r="HG1228" s="1"/>
      <c r="HH1228" s="1"/>
      <c r="HI1228" s="1"/>
      <c r="HJ1228" s="1"/>
      <c r="HK1228" s="1"/>
      <c r="HL1228" s="1"/>
      <c r="HM1228" s="1"/>
      <c r="HN1228" s="1"/>
      <c r="HO1228" s="1"/>
      <c r="HP1228" s="1"/>
      <c r="HQ1228" s="1"/>
      <c r="HR1228" s="1"/>
      <c r="HS1228" s="1"/>
      <c r="HT1228" s="1"/>
      <c r="HU1228" s="1"/>
      <c r="HV1228" s="1"/>
      <c r="HW1228" s="1"/>
      <c r="HX1228" s="1"/>
      <c r="HY1228" s="1"/>
    </row>
    <row r="1229" spans="1:233" s="4" customFormat="1" x14ac:dyDescent="0.25">
      <c r="A1229" s="1"/>
      <c r="B1229" s="2"/>
      <c r="C1229" s="2"/>
      <c r="D1229" s="2"/>
      <c r="E1229" s="2"/>
      <c r="F1229" s="2"/>
      <c r="G1229" s="2"/>
      <c r="H1229" s="2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  <c r="HD1229" s="1"/>
      <c r="HE1229" s="1"/>
      <c r="HF1229" s="1"/>
      <c r="HG1229" s="1"/>
      <c r="HH1229" s="1"/>
      <c r="HI1229" s="1"/>
      <c r="HJ1229" s="1"/>
      <c r="HK1229" s="1"/>
      <c r="HL1229" s="1"/>
      <c r="HM1229" s="1"/>
      <c r="HN1229" s="1"/>
      <c r="HO1229" s="1"/>
      <c r="HP1229" s="1"/>
      <c r="HQ1229" s="1"/>
      <c r="HR1229" s="1"/>
      <c r="HS1229" s="1"/>
      <c r="HT1229" s="1"/>
      <c r="HU1229" s="1"/>
      <c r="HV1229" s="1"/>
      <c r="HW1229" s="1"/>
      <c r="HX1229" s="1"/>
      <c r="HY1229" s="1"/>
    </row>
    <row r="1230" spans="1:233" s="4" customFormat="1" x14ac:dyDescent="0.25">
      <c r="A1230" s="1"/>
      <c r="B1230" s="2"/>
      <c r="C1230" s="2"/>
      <c r="D1230" s="2"/>
      <c r="E1230" s="2"/>
      <c r="F1230" s="2"/>
      <c r="G1230" s="2"/>
      <c r="H1230" s="2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  <c r="HD1230" s="1"/>
      <c r="HE1230" s="1"/>
      <c r="HF1230" s="1"/>
      <c r="HG1230" s="1"/>
      <c r="HH1230" s="1"/>
      <c r="HI1230" s="1"/>
      <c r="HJ1230" s="1"/>
      <c r="HK1230" s="1"/>
      <c r="HL1230" s="1"/>
      <c r="HM1230" s="1"/>
      <c r="HN1230" s="1"/>
      <c r="HO1230" s="1"/>
      <c r="HP1230" s="1"/>
      <c r="HQ1230" s="1"/>
      <c r="HR1230" s="1"/>
      <c r="HS1230" s="1"/>
      <c r="HT1230" s="1"/>
      <c r="HU1230" s="1"/>
      <c r="HV1230" s="1"/>
      <c r="HW1230" s="1"/>
      <c r="HX1230" s="1"/>
      <c r="HY1230" s="1"/>
    </row>
    <row r="1231" spans="1:233" s="4" customFormat="1" x14ac:dyDescent="0.25">
      <c r="A1231" s="1"/>
      <c r="B1231" s="2"/>
      <c r="C1231" s="2"/>
      <c r="D1231" s="2"/>
      <c r="E1231" s="2"/>
      <c r="F1231" s="2"/>
      <c r="G1231" s="2"/>
      <c r="H1231" s="2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  <c r="HD1231" s="1"/>
      <c r="HE1231" s="1"/>
      <c r="HF1231" s="1"/>
      <c r="HG1231" s="1"/>
      <c r="HH1231" s="1"/>
      <c r="HI1231" s="1"/>
      <c r="HJ1231" s="1"/>
      <c r="HK1231" s="1"/>
      <c r="HL1231" s="1"/>
      <c r="HM1231" s="1"/>
      <c r="HN1231" s="1"/>
      <c r="HO1231" s="1"/>
      <c r="HP1231" s="1"/>
      <c r="HQ1231" s="1"/>
      <c r="HR1231" s="1"/>
      <c r="HS1231" s="1"/>
      <c r="HT1231" s="1"/>
      <c r="HU1231" s="1"/>
      <c r="HV1231" s="1"/>
      <c r="HW1231" s="1"/>
      <c r="HX1231" s="1"/>
      <c r="HY1231" s="1"/>
    </row>
    <row r="1232" spans="1:233" s="4" customFormat="1" x14ac:dyDescent="0.25">
      <c r="A1232" s="1"/>
      <c r="B1232" s="2"/>
      <c r="C1232" s="2"/>
      <c r="D1232" s="2"/>
      <c r="E1232" s="2"/>
      <c r="F1232" s="2"/>
      <c r="G1232" s="2"/>
      <c r="H1232" s="2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  <c r="HD1232" s="1"/>
      <c r="HE1232" s="1"/>
      <c r="HF1232" s="1"/>
      <c r="HG1232" s="1"/>
      <c r="HH1232" s="1"/>
      <c r="HI1232" s="1"/>
      <c r="HJ1232" s="1"/>
      <c r="HK1232" s="1"/>
      <c r="HL1232" s="1"/>
      <c r="HM1232" s="1"/>
      <c r="HN1232" s="1"/>
      <c r="HO1232" s="1"/>
      <c r="HP1232" s="1"/>
      <c r="HQ1232" s="1"/>
      <c r="HR1232" s="1"/>
      <c r="HS1232" s="1"/>
      <c r="HT1232" s="1"/>
      <c r="HU1232" s="1"/>
      <c r="HV1232" s="1"/>
      <c r="HW1232" s="1"/>
      <c r="HX1232" s="1"/>
      <c r="HY1232" s="1"/>
    </row>
    <row r="1233" spans="1:233" s="4" customFormat="1" x14ac:dyDescent="0.25">
      <c r="A1233" s="1"/>
      <c r="B1233" s="2"/>
      <c r="C1233" s="2"/>
      <c r="D1233" s="2"/>
      <c r="E1233" s="2"/>
      <c r="F1233" s="2"/>
      <c r="G1233" s="2"/>
      <c r="H1233" s="2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  <c r="HE1233" s="1"/>
      <c r="HF1233" s="1"/>
      <c r="HG1233" s="1"/>
      <c r="HH1233" s="1"/>
      <c r="HI1233" s="1"/>
      <c r="HJ1233" s="1"/>
      <c r="HK1233" s="1"/>
      <c r="HL1233" s="1"/>
      <c r="HM1233" s="1"/>
      <c r="HN1233" s="1"/>
      <c r="HO1233" s="1"/>
      <c r="HP1233" s="1"/>
      <c r="HQ1233" s="1"/>
      <c r="HR1233" s="1"/>
      <c r="HS1233" s="1"/>
      <c r="HT1233" s="1"/>
      <c r="HU1233" s="1"/>
      <c r="HV1233" s="1"/>
      <c r="HW1233" s="1"/>
      <c r="HX1233" s="1"/>
      <c r="HY1233" s="1"/>
    </row>
    <row r="1234" spans="1:233" s="4" customFormat="1" x14ac:dyDescent="0.25">
      <c r="A1234" s="1"/>
      <c r="B1234" s="2"/>
      <c r="C1234" s="2"/>
      <c r="D1234" s="2"/>
      <c r="E1234" s="2"/>
      <c r="F1234" s="2"/>
      <c r="G1234" s="2"/>
      <c r="H1234" s="2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  <c r="GY1234" s="1"/>
      <c r="GZ1234" s="1"/>
      <c r="HA1234" s="1"/>
      <c r="HB1234" s="1"/>
      <c r="HC1234" s="1"/>
      <c r="HD1234" s="1"/>
      <c r="HE1234" s="1"/>
      <c r="HF1234" s="1"/>
      <c r="HG1234" s="1"/>
      <c r="HH1234" s="1"/>
      <c r="HI1234" s="1"/>
      <c r="HJ1234" s="1"/>
      <c r="HK1234" s="1"/>
      <c r="HL1234" s="1"/>
      <c r="HM1234" s="1"/>
      <c r="HN1234" s="1"/>
      <c r="HO1234" s="1"/>
      <c r="HP1234" s="1"/>
      <c r="HQ1234" s="1"/>
      <c r="HR1234" s="1"/>
      <c r="HS1234" s="1"/>
      <c r="HT1234" s="1"/>
      <c r="HU1234" s="1"/>
      <c r="HV1234" s="1"/>
      <c r="HW1234" s="1"/>
      <c r="HX1234" s="1"/>
      <c r="HY1234" s="1"/>
    </row>
    <row r="1235" spans="1:233" s="4" customFormat="1" x14ac:dyDescent="0.25">
      <c r="A1235" s="1"/>
      <c r="B1235" s="2"/>
      <c r="C1235" s="2"/>
      <c r="D1235" s="2"/>
      <c r="E1235" s="2"/>
      <c r="F1235" s="2"/>
      <c r="G1235" s="2"/>
      <c r="H1235" s="2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  <c r="HE1235" s="1"/>
      <c r="HF1235" s="1"/>
      <c r="HG1235" s="1"/>
      <c r="HH1235" s="1"/>
      <c r="HI1235" s="1"/>
      <c r="HJ1235" s="1"/>
      <c r="HK1235" s="1"/>
      <c r="HL1235" s="1"/>
      <c r="HM1235" s="1"/>
      <c r="HN1235" s="1"/>
      <c r="HO1235" s="1"/>
      <c r="HP1235" s="1"/>
      <c r="HQ1235" s="1"/>
      <c r="HR1235" s="1"/>
      <c r="HS1235" s="1"/>
      <c r="HT1235" s="1"/>
      <c r="HU1235" s="1"/>
      <c r="HV1235" s="1"/>
      <c r="HW1235" s="1"/>
      <c r="HX1235" s="1"/>
      <c r="HY1235" s="1"/>
    </row>
    <row r="1236" spans="1:233" s="4" customFormat="1" x14ac:dyDescent="0.25">
      <c r="A1236" s="1"/>
      <c r="B1236" s="2"/>
      <c r="C1236" s="2"/>
      <c r="D1236" s="2"/>
      <c r="E1236" s="2"/>
      <c r="F1236" s="2"/>
      <c r="G1236" s="2"/>
      <c r="H1236" s="2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  <c r="HE1236" s="1"/>
      <c r="HF1236" s="1"/>
      <c r="HG1236" s="1"/>
      <c r="HH1236" s="1"/>
      <c r="HI1236" s="1"/>
      <c r="HJ1236" s="1"/>
      <c r="HK1236" s="1"/>
      <c r="HL1236" s="1"/>
      <c r="HM1236" s="1"/>
      <c r="HN1236" s="1"/>
      <c r="HO1236" s="1"/>
      <c r="HP1236" s="1"/>
      <c r="HQ1236" s="1"/>
      <c r="HR1236" s="1"/>
      <c r="HS1236" s="1"/>
      <c r="HT1236" s="1"/>
      <c r="HU1236" s="1"/>
      <c r="HV1236" s="1"/>
      <c r="HW1236" s="1"/>
      <c r="HX1236" s="1"/>
      <c r="HY1236" s="1"/>
    </row>
    <row r="1237" spans="1:233" s="4" customFormat="1" x14ac:dyDescent="0.25">
      <c r="A1237" s="1"/>
      <c r="B1237" s="2"/>
      <c r="C1237" s="2"/>
      <c r="D1237" s="2"/>
      <c r="E1237" s="2"/>
      <c r="F1237" s="2"/>
      <c r="G1237" s="2"/>
      <c r="H1237" s="2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  <c r="HA1237" s="1"/>
      <c r="HB1237" s="1"/>
      <c r="HC1237" s="1"/>
      <c r="HD1237" s="1"/>
      <c r="HE1237" s="1"/>
      <c r="HF1237" s="1"/>
      <c r="HG1237" s="1"/>
      <c r="HH1237" s="1"/>
      <c r="HI1237" s="1"/>
      <c r="HJ1237" s="1"/>
      <c r="HK1237" s="1"/>
      <c r="HL1237" s="1"/>
      <c r="HM1237" s="1"/>
      <c r="HN1237" s="1"/>
      <c r="HO1237" s="1"/>
      <c r="HP1237" s="1"/>
      <c r="HQ1237" s="1"/>
      <c r="HR1237" s="1"/>
      <c r="HS1237" s="1"/>
      <c r="HT1237" s="1"/>
      <c r="HU1237" s="1"/>
      <c r="HV1237" s="1"/>
      <c r="HW1237" s="1"/>
      <c r="HX1237" s="1"/>
      <c r="HY1237" s="1"/>
    </row>
    <row r="1238" spans="1:233" s="4" customFormat="1" x14ac:dyDescent="0.25">
      <c r="A1238" s="1"/>
      <c r="B1238" s="2"/>
      <c r="C1238" s="2"/>
      <c r="D1238" s="2"/>
      <c r="E1238" s="2"/>
      <c r="F1238" s="2"/>
      <c r="G1238" s="2"/>
      <c r="H1238" s="2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  <c r="HD1238" s="1"/>
      <c r="HE1238" s="1"/>
      <c r="HF1238" s="1"/>
      <c r="HG1238" s="1"/>
      <c r="HH1238" s="1"/>
      <c r="HI1238" s="1"/>
      <c r="HJ1238" s="1"/>
      <c r="HK1238" s="1"/>
      <c r="HL1238" s="1"/>
      <c r="HM1238" s="1"/>
      <c r="HN1238" s="1"/>
      <c r="HO1238" s="1"/>
      <c r="HP1238" s="1"/>
      <c r="HQ1238" s="1"/>
      <c r="HR1238" s="1"/>
      <c r="HS1238" s="1"/>
      <c r="HT1238" s="1"/>
      <c r="HU1238" s="1"/>
      <c r="HV1238" s="1"/>
      <c r="HW1238" s="1"/>
      <c r="HX1238" s="1"/>
      <c r="HY1238" s="1"/>
    </row>
    <row r="1239" spans="1:233" s="4" customFormat="1" x14ac:dyDescent="0.25">
      <c r="A1239" s="1"/>
      <c r="B1239" s="2"/>
      <c r="C1239" s="2"/>
      <c r="D1239" s="2"/>
      <c r="E1239" s="2"/>
      <c r="F1239" s="2"/>
      <c r="G1239" s="2"/>
      <c r="H1239" s="2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  <c r="HD1239" s="1"/>
      <c r="HE1239" s="1"/>
      <c r="HF1239" s="1"/>
      <c r="HG1239" s="1"/>
      <c r="HH1239" s="1"/>
      <c r="HI1239" s="1"/>
      <c r="HJ1239" s="1"/>
      <c r="HK1239" s="1"/>
      <c r="HL1239" s="1"/>
      <c r="HM1239" s="1"/>
      <c r="HN1239" s="1"/>
      <c r="HO1239" s="1"/>
      <c r="HP1239" s="1"/>
      <c r="HQ1239" s="1"/>
      <c r="HR1239" s="1"/>
      <c r="HS1239" s="1"/>
      <c r="HT1239" s="1"/>
      <c r="HU1239" s="1"/>
      <c r="HV1239" s="1"/>
      <c r="HW1239" s="1"/>
      <c r="HX1239" s="1"/>
      <c r="HY1239" s="1"/>
    </row>
    <row r="1240" spans="1:233" s="4" customFormat="1" x14ac:dyDescent="0.25">
      <c r="A1240" s="1"/>
      <c r="B1240" s="2"/>
      <c r="C1240" s="2"/>
      <c r="D1240" s="2"/>
      <c r="E1240" s="2"/>
      <c r="F1240" s="2"/>
      <c r="G1240" s="2"/>
      <c r="H1240" s="2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  <c r="HD1240" s="1"/>
      <c r="HE1240" s="1"/>
      <c r="HF1240" s="1"/>
      <c r="HG1240" s="1"/>
      <c r="HH1240" s="1"/>
      <c r="HI1240" s="1"/>
      <c r="HJ1240" s="1"/>
      <c r="HK1240" s="1"/>
      <c r="HL1240" s="1"/>
      <c r="HM1240" s="1"/>
      <c r="HN1240" s="1"/>
      <c r="HO1240" s="1"/>
      <c r="HP1240" s="1"/>
      <c r="HQ1240" s="1"/>
      <c r="HR1240" s="1"/>
      <c r="HS1240" s="1"/>
      <c r="HT1240" s="1"/>
      <c r="HU1240" s="1"/>
      <c r="HV1240" s="1"/>
      <c r="HW1240" s="1"/>
      <c r="HX1240" s="1"/>
      <c r="HY1240" s="1"/>
    </row>
    <row r="1241" spans="1:233" s="4" customFormat="1" x14ac:dyDescent="0.25">
      <c r="A1241" s="1"/>
      <c r="B1241" s="2"/>
      <c r="C1241" s="2"/>
      <c r="D1241" s="2"/>
      <c r="E1241" s="2"/>
      <c r="F1241" s="2"/>
      <c r="G1241" s="2"/>
      <c r="H1241" s="2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  <c r="HD1241" s="1"/>
      <c r="HE1241" s="1"/>
      <c r="HF1241" s="1"/>
      <c r="HG1241" s="1"/>
      <c r="HH1241" s="1"/>
      <c r="HI1241" s="1"/>
      <c r="HJ1241" s="1"/>
      <c r="HK1241" s="1"/>
      <c r="HL1241" s="1"/>
      <c r="HM1241" s="1"/>
      <c r="HN1241" s="1"/>
      <c r="HO1241" s="1"/>
      <c r="HP1241" s="1"/>
      <c r="HQ1241" s="1"/>
      <c r="HR1241" s="1"/>
      <c r="HS1241" s="1"/>
      <c r="HT1241" s="1"/>
      <c r="HU1241" s="1"/>
      <c r="HV1241" s="1"/>
      <c r="HW1241" s="1"/>
      <c r="HX1241" s="1"/>
      <c r="HY1241" s="1"/>
    </row>
    <row r="1242" spans="1:233" s="4" customFormat="1" x14ac:dyDescent="0.25">
      <c r="A1242" s="1"/>
      <c r="B1242" s="2"/>
      <c r="C1242" s="2"/>
      <c r="D1242" s="2"/>
      <c r="E1242" s="2"/>
      <c r="F1242" s="2"/>
      <c r="G1242" s="2"/>
      <c r="H1242" s="2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  <c r="HA1242" s="1"/>
      <c r="HB1242" s="1"/>
      <c r="HC1242" s="1"/>
      <c r="HD1242" s="1"/>
      <c r="HE1242" s="1"/>
      <c r="HF1242" s="1"/>
      <c r="HG1242" s="1"/>
      <c r="HH1242" s="1"/>
      <c r="HI1242" s="1"/>
      <c r="HJ1242" s="1"/>
      <c r="HK1242" s="1"/>
      <c r="HL1242" s="1"/>
      <c r="HM1242" s="1"/>
      <c r="HN1242" s="1"/>
      <c r="HO1242" s="1"/>
      <c r="HP1242" s="1"/>
      <c r="HQ1242" s="1"/>
      <c r="HR1242" s="1"/>
      <c r="HS1242" s="1"/>
      <c r="HT1242" s="1"/>
      <c r="HU1242" s="1"/>
      <c r="HV1242" s="1"/>
      <c r="HW1242" s="1"/>
      <c r="HX1242" s="1"/>
      <c r="HY1242" s="1"/>
    </row>
    <row r="1243" spans="1:233" s="4" customFormat="1" x14ac:dyDescent="0.25">
      <c r="A1243" s="1"/>
      <c r="B1243" s="2"/>
      <c r="C1243" s="2"/>
      <c r="D1243" s="2"/>
      <c r="E1243" s="2"/>
      <c r="F1243" s="2"/>
      <c r="G1243" s="2"/>
      <c r="H1243" s="2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  <c r="HA1243" s="1"/>
      <c r="HB1243" s="1"/>
      <c r="HC1243" s="1"/>
      <c r="HD1243" s="1"/>
      <c r="HE1243" s="1"/>
      <c r="HF1243" s="1"/>
      <c r="HG1243" s="1"/>
      <c r="HH1243" s="1"/>
      <c r="HI1243" s="1"/>
      <c r="HJ1243" s="1"/>
      <c r="HK1243" s="1"/>
      <c r="HL1243" s="1"/>
      <c r="HM1243" s="1"/>
      <c r="HN1243" s="1"/>
      <c r="HO1243" s="1"/>
      <c r="HP1243" s="1"/>
      <c r="HQ1243" s="1"/>
      <c r="HR1243" s="1"/>
      <c r="HS1243" s="1"/>
      <c r="HT1243" s="1"/>
      <c r="HU1243" s="1"/>
      <c r="HV1243" s="1"/>
      <c r="HW1243" s="1"/>
      <c r="HX1243" s="1"/>
      <c r="HY1243" s="1"/>
    </row>
    <row r="1244" spans="1:233" s="4" customFormat="1" x14ac:dyDescent="0.25">
      <c r="A1244" s="1"/>
      <c r="B1244" s="2"/>
      <c r="C1244" s="2"/>
      <c r="D1244" s="2"/>
      <c r="E1244" s="2"/>
      <c r="F1244" s="2"/>
      <c r="G1244" s="2"/>
      <c r="H1244" s="2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  <c r="HA1244" s="1"/>
      <c r="HB1244" s="1"/>
      <c r="HC1244" s="1"/>
      <c r="HD1244" s="1"/>
      <c r="HE1244" s="1"/>
      <c r="HF1244" s="1"/>
      <c r="HG1244" s="1"/>
      <c r="HH1244" s="1"/>
      <c r="HI1244" s="1"/>
      <c r="HJ1244" s="1"/>
      <c r="HK1244" s="1"/>
      <c r="HL1244" s="1"/>
      <c r="HM1244" s="1"/>
      <c r="HN1244" s="1"/>
      <c r="HO1244" s="1"/>
      <c r="HP1244" s="1"/>
      <c r="HQ1244" s="1"/>
      <c r="HR1244" s="1"/>
      <c r="HS1244" s="1"/>
      <c r="HT1244" s="1"/>
      <c r="HU1244" s="1"/>
      <c r="HV1244" s="1"/>
      <c r="HW1244" s="1"/>
      <c r="HX1244" s="1"/>
      <c r="HY1244" s="1"/>
    </row>
    <row r="1245" spans="1:233" s="4" customFormat="1" x14ac:dyDescent="0.25">
      <c r="A1245" s="1"/>
      <c r="B1245" s="2"/>
      <c r="C1245" s="2"/>
      <c r="D1245" s="2"/>
      <c r="E1245" s="2"/>
      <c r="F1245" s="2"/>
      <c r="G1245" s="2"/>
      <c r="H1245" s="2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  <c r="HA1245" s="1"/>
      <c r="HB1245" s="1"/>
      <c r="HC1245" s="1"/>
      <c r="HD1245" s="1"/>
      <c r="HE1245" s="1"/>
      <c r="HF1245" s="1"/>
      <c r="HG1245" s="1"/>
      <c r="HH1245" s="1"/>
      <c r="HI1245" s="1"/>
      <c r="HJ1245" s="1"/>
      <c r="HK1245" s="1"/>
      <c r="HL1245" s="1"/>
      <c r="HM1245" s="1"/>
      <c r="HN1245" s="1"/>
      <c r="HO1245" s="1"/>
      <c r="HP1245" s="1"/>
      <c r="HQ1245" s="1"/>
      <c r="HR1245" s="1"/>
      <c r="HS1245" s="1"/>
      <c r="HT1245" s="1"/>
      <c r="HU1245" s="1"/>
      <c r="HV1245" s="1"/>
      <c r="HW1245" s="1"/>
      <c r="HX1245" s="1"/>
      <c r="HY1245" s="1"/>
    </row>
    <row r="1246" spans="1:233" s="4" customFormat="1" x14ac:dyDescent="0.25">
      <c r="A1246" s="1"/>
      <c r="B1246" s="2"/>
      <c r="C1246" s="2"/>
      <c r="D1246" s="2"/>
      <c r="E1246" s="2"/>
      <c r="F1246" s="2"/>
      <c r="G1246" s="2"/>
      <c r="H1246" s="2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  <c r="HE1246" s="1"/>
      <c r="HF1246" s="1"/>
      <c r="HG1246" s="1"/>
      <c r="HH1246" s="1"/>
      <c r="HI1246" s="1"/>
      <c r="HJ1246" s="1"/>
      <c r="HK1246" s="1"/>
      <c r="HL1246" s="1"/>
      <c r="HM1246" s="1"/>
      <c r="HN1246" s="1"/>
      <c r="HO1246" s="1"/>
      <c r="HP1246" s="1"/>
      <c r="HQ1246" s="1"/>
      <c r="HR1246" s="1"/>
      <c r="HS1246" s="1"/>
      <c r="HT1246" s="1"/>
      <c r="HU1246" s="1"/>
      <c r="HV1246" s="1"/>
      <c r="HW1246" s="1"/>
      <c r="HX1246" s="1"/>
      <c r="HY1246" s="1"/>
    </row>
    <row r="1247" spans="1:233" s="4" customFormat="1" x14ac:dyDescent="0.25">
      <c r="A1247" s="1"/>
      <c r="B1247" s="2"/>
      <c r="C1247" s="2"/>
      <c r="D1247" s="2"/>
      <c r="E1247" s="2"/>
      <c r="F1247" s="2"/>
      <c r="G1247" s="2"/>
      <c r="H1247" s="2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  <c r="HE1247" s="1"/>
      <c r="HF1247" s="1"/>
      <c r="HG1247" s="1"/>
      <c r="HH1247" s="1"/>
      <c r="HI1247" s="1"/>
      <c r="HJ1247" s="1"/>
      <c r="HK1247" s="1"/>
      <c r="HL1247" s="1"/>
      <c r="HM1247" s="1"/>
      <c r="HN1247" s="1"/>
      <c r="HO1247" s="1"/>
      <c r="HP1247" s="1"/>
      <c r="HQ1247" s="1"/>
      <c r="HR1247" s="1"/>
      <c r="HS1247" s="1"/>
      <c r="HT1247" s="1"/>
      <c r="HU1247" s="1"/>
      <c r="HV1247" s="1"/>
      <c r="HW1247" s="1"/>
      <c r="HX1247" s="1"/>
      <c r="HY1247" s="1"/>
    </row>
    <row r="1248" spans="1:233" s="4" customFormat="1" x14ac:dyDescent="0.25">
      <c r="A1248" s="1"/>
      <c r="B1248" s="2"/>
      <c r="C1248" s="2"/>
      <c r="D1248" s="2"/>
      <c r="E1248" s="2"/>
      <c r="F1248" s="2"/>
      <c r="G1248" s="2"/>
      <c r="H1248" s="2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  <c r="HD1248" s="1"/>
      <c r="HE1248" s="1"/>
      <c r="HF1248" s="1"/>
      <c r="HG1248" s="1"/>
      <c r="HH1248" s="1"/>
      <c r="HI1248" s="1"/>
      <c r="HJ1248" s="1"/>
      <c r="HK1248" s="1"/>
      <c r="HL1248" s="1"/>
      <c r="HM1248" s="1"/>
      <c r="HN1248" s="1"/>
      <c r="HO1248" s="1"/>
      <c r="HP1248" s="1"/>
      <c r="HQ1248" s="1"/>
      <c r="HR1248" s="1"/>
      <c r="HS1248" s="1"/>
      <c r="HT1248" s="1"/>
      <c r="HU1248" s="1"/>
      <c r="HV1248" s="1"/>
      <c r="HW1248" s="1"/>
      <c r="HX1248" s="1"/>
      <c r="HY1248" s="1"/>
    </row>
    <row r="1249" spans="1:233" s="4" customFormat="1" x14ac:dyDescent="0.25">
      <c r="A1249" s="1"/>
      <c r="B1249" s="2"/>
      <c r="C1249" s="2"/>
      <c r="D1249" s="2"/>
      <c r="E1249" s="2"/>
      <c r="F1249" s="2"/>
      <c r="G1249" s="2"/>
      <c r="H1249" s="2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  <c r="HA1249" s="1"/>
      <c r="HB1249" s="1"/>
      <c r="HC1249" s="1"/>
      <c r="HD1249" s="1"/>
      <c r="HE1249" s="1"/>
      <c r="HF1249" s="1"/>
      <c r="HG1249" s="1"/>
      <c r="HH1249" s="1"/>
      <c r="HI1249" s="1"/>
      <c r="HJ1249" s="1"/>
      <c r="HK1249" s="1"/>
      <c r="HL1249" s="1"/>
      <c r="HM1249" s="1"/>
      <c r="HN1249" s="1"/>
      <c r="HO1249" s="1"/>
      <c r="HP1249" s="1"/>
      <c r="HQ1249" s="1"/>
      <c r="HR1249" s="1"/>
      <c r="HS1249" s="1"/>
      <c r="HT1249" s="1"/>
      <c r="HU1249" s="1"/>
      <c r="HV1249" s="1"/>
      <c r="HW1249" s="1"/>
      <c r="HX1249" s="1"/>
      <c r="HY1249" s="1"/>
    </row>
    <row r="1250" spans="1:233" s="4" customFormat="1" x14ac:dyDescent="0.25">
      <c r="A1250" s="1"/>
      <c r="B1250" s="2"/>
      <c r="C1250" s="2"/>
      <c r="D1250" s="2"/>
      <c r="E1250" s="2"/>
      <c r="F1250" s="2"/>
      <c r="G1250" s="2"/>
      <c r="H1250" s="2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  <c r="HD1250" s="1"/>
      <c r="HE1250" s="1"/>
      <c r="HF1250" s="1"/>
      <c r="HG1250" s="1"/>
      <c r="HH1250" s="1"/>
      <c r="HI1250" s="1"/>
      <c r="HJ1250" s="1"/>
      <c r="HK1250" s="1"/>
      <c r="HL1250" s="1"/>
      <c r="HM1250" s="1"/>
      <c r="HN1250" s="1"/>
      <c r="HO1250" s="1"/>
      <c r="HP1250" s="1"/>
      <c r="HQ1250" s="1"/>
      <c r="HR1250" s="1"/>
      <c r="HS1250" s="1"/>
      <c r="HT1250" s="1"/>
      <c r="HU1250" s="1"/>
      <c r="HV1250" s="1"/>
      <c r="HW1250" s="1"/>
      <c r="HX1250" s="1"/>
      <c r="HY1250" s="1"/>
    </row>
    <row r="1251" spans="1:233" s="4" customFormat="1" x14ac:dyDescent="0.25">
      <c r="A1251" s="1"/>
      <c r="B1251" s="2"/>
      <c r="C1251" s="2"/>
      <c r="D1251" s="2"/>
      <c r="E1251" s="2"/>
      <c r="F1251" s="2"/>
      <c r="G1251" s="2"/>
      <c r="H1251" s="2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  <c r="HD1251" s="1"/>
      <c r="HE1251" s="1"/>
      <c r="HF1251" s="1"/>
      <c r="HG1251" s="1"/>
      <c r="HH1251" s="1"/>
      <c r="HI1251" s="1"/>
      <c r="HJ1251" s="1"/>
      <c r="HK1251" s="1"/>
      <c r="HL1251" s="1"/>
      <c r="HM1251" s="1"/>
      <c r="HN1251" s="1"/>
      <c r="HO1251" s="1"/>
      <c r="HP1251" s="1"/>
      <c r="HQ1251" s="1"/>
      <c r="HR1251" s="1"/>
      <c r="HS1251" s="1"/>
      <c r="HT1251" s="1"/>
      <c r="HU1251" s="1"/>
      <c r="HV1251" s="1"/>
      <c r="HW1251" s="1"/>
      <c r="HX1251" s="1"/>
      <c r="HY1251" s="1"/>
    </row>
    <row r="1252" spans="1:233" s="4" customFormat="1" x14ac:dyDescent="0.25">
      <c r="A1252" s="1"/>
      <c r="B1252" s="2"/>
      <c r="C1252" s="2"/>
      <c r="D1252" s="2"/>
      <c r="E1252" s="2"/>
      <c r="F1252" s="2"/>
      <c r="G1252" s="2"/>
      <c r="H1252" s="2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  <c r="HE1252" s="1"/>
      <c r="HF1252" s="1"/>
      <c r="HG1252" s="1"/>
      <c r="HH1252" s="1"/>
      <c r="HI1252" s="1"/>
      <c r="HJ1252" s="1"/>
      <c r="HK1252" s="1"/>
      <c r="HL1252" s="1"/>
      <c r="HM1252" s="1"/>
      <c r="HN1252" s="1"/>
      <c r="HO1252" s="1"/>
      <c r="HP1252" s="1"/>
      <c r="HQ1252" s="1"/>
      <c r="HR1252" s="1"/>
      <c r="HS1252" s="1"/>
      <c r="HT1252" s="1"/>
      <c r="HU1252" s="1"/>
      <c r="HV1252" s="1"/>
      <c r="HW1252" s="1"/>
      <c r="HX1252" s="1"/>
      <c r="HY1252" s="1"/>
    </row>
  </sheetData>
  <mergeCells count="5">
    <mergeCell ref="B5:H5"/>
    <mergeCell ref="B6:H6"/>
    <mergeCell ref="B162:D162"/>
    <mergeCell ref="B290:H290"/>
    <mergeCell ref="B292:H292"/>
  </mergeCells>
  <pageMargins left="0" right="0" top="0.19685039370078741" bottom="0" header="0.51181102362204722" footer="0.51181102362204722"/>
  <pageSetup paperSize="9" scale="3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0CAF6-5895-4B05-94F3-F0D39B494CCE}">
  <dimension ref="A4:AOE237"/>
  <sheetViews>
    <sheetView zoomScale="70" zoomScaleNormal="70" workbookViewId="0">
      <pane xSplit="4" ySplit="6" topLeftCell="E58" activePane="bottomRight" state="frozen"/>
      <selection pane="topRight" activeCell="E1" sqref="E1"/>
      <selection pane="bottomLeft" activeCell="A7" sqref="A7"/>
      <selection pane="bottomRight" activeCell="A64" sqref="A64:K64"/>
    </sheetView>
  </sheetViews>
  <sheetFormatPr defaultRowHeight="12.75" x14ac:dyDescent="0.2"/>
  <cols>
    <col min="1" max="1" width="6.5703125" style="130" customWidth="1"/>
    <col min="2" max="2" width="17.7109375" style="130" customWidth="1"/>
    <col min="3" max="3" width="24" style="130" customWidth="1"/>
    <col min="4" max="4" width="19.42578125" style="130" customWidth="1"/>
    <col min="5" max="5" width="14.5703125" style="130" customWidth="1"/>
    <col min="6" max="6" width="13" style="130" customWidth="1"/>
    <col min="7" max="7" width="15" style="130" customWidth="1"/>
    <col min="8" max="8" width="15.28515625" style="130" customWidth="1"/>
    <col min="9" max="9" width="18.42578125" style="130" customWidth="1"/>
    <col min="10" max="10" width="22.28515625" style="130" customWidth="1"/>
    <col min="11" max="11" width="17.28515625" style="130" customWidth="1"/>
    <col min="12" max="208" width="9.140625" style="130"/>
    <col min="209" max="209" width="12" style="130" customWidth="1"/>
    <col min="210" max="210" width="6.5703125" style="130" customWidth="1"/>
    <col min="211" max="211" width="17.7109375" style="130" customWidth="1"/>
    <col min="212" max="212" width="24" style="130" customWidth="1"/>
    <col min="213" max="213" width="19.42578125" style="130" customWidth="1"/>
    <col min="214" max="214" width="14.5703125" style="130" customWidth="1"/>
    <col min="215" max="215" width="13" style="130" customWidth="1"/>
    <col min="216" max="216" width="13.5703125" style="130" customWidth="1"/>
    <col min="217" max="217" width="15" style="130" customWidth="1"/>
    <col min="218" max="218" width="13.5703125" style="130" customWidth="1"/>
    <col min="219" max="219" width="15.28515625" style="130" customWidth="1"/>
    <col min="220" max="224" width="15" style="130" customWidth="1"/>
    <col min="225" max="225" width="22.28515625" style="130" customWidth="1"/>
    <col min="226" max="226" width="20.28515625" style="130" customWidth="1"/>
    <col min="227" max="227" width="22.85546875" style="130" customWidth="1"/>
    <col min="228" max="228" width="17.28515625" style="130" customWidth="1"/>
    <col min="229" max="229" width="17" style="130" customWidth="1"/>
    <col min="230" max="230" width="19.42578125" style="130" customWidth="1"/>
    <col min="231" max="464" width="9.140625" style="130"/>
    <col min="465" max="465" width="12" style="130" customWidth="1"/>
    <col min="466" max="466" width="6.5703125" style="130" customWidth="1"/>
    <col min="467" max="467" width="17.7109375" style="130" customWidth="1"/>
    <col min="468" max="468" width="24" style="130" customWidth="1"/>
    <col min="469" max="469" width="19.42578125" style="130" customWidth="1"/>
    <col min="470" max="470" width="14.5703125" style="130" customWidth="1"/>
    <col min="471" max="471" width="13" style="130" customWidth="1"/>
    <col min="472" max="472" width="13.5703125" style="130" customWidth="1"/>
    <col min="473" max="473" width="15" style="130" customWidth="1"/>
    <col min="474" max="474" width="13.5703125" style="130" customWidth="1"/>
    <col min="475" max="475" width="15.28515625" style="130" customWidth="1"/>
    <col min="476" max="480" width="15" style="130" customWidth="1"/>
    <col min="481" max="481" width="22.28515625" style="130" customWidth="1"/>
    <col min="482" max="482" width="20.28515625" style="130" customWidth="1"/>
    <col min="483" max="483" width="22.85546875" style="130" customWidth="1"/>
    <col min="484" max="484" width="17.28515625" style="130" customWidth="1"/>
    <col min="485" max="485" width="17" style="130" customWidth="1"/>
    <col min="486" max="486" width="19.42578125" style="130" customWidth="1"/>
    <col min="487" max="720" width="9.140625" style="130"/>
    <col min="721" max="721" width="12" style="130" customWidth="1"/>
    <col min="722" max="722" width="6.5703125" style="130" customWidth="1"/>
    <col min="723" max="723" width="17.7109375" style="130" customWidth="1"/>
    <col min="724" max="724" width="24" style="130" customWidth="1"/>
    <col min="725" max="725" width="19.42578125" style="130" customWidth="1"/>
    <col min="726" max="726" width="14.5703125" style="130" customWidth="1"/>
    <col min="727" max="727" width="13" style="130" customWidth="1"/>
    <col min="728" max="728" width="13.5703125" style="130" customWidth="1"/>
    <col min="729" max="729" width="15" style="130" customWidth="1"/>
    <col min="730" max="730" width="13.5703125" style="130" customWidth="1"/>
    <col min="731" max="731" width="15.28515625" style="130" customWidth="1"/>
    <col min="732" max="736" width="15" style="130" customWidth="1"/>
    <col min="737" max="737" width="22.28515625" style="130" customWidth="1"/>
    <col min="738" max="738" width="20.28515625" style="130" customWidth="1"/>
    <col min="739" max="739" width="22.85546875" style="130" customWidth="1"/>
    <col min="740" max="740" width="17.28515625" style="130" customWidth="1"/>
    <col min="741" max="741" width="17" style="130" customWidth="1"/>
    <col min="742" max="742" width="19.42578125" style="130" customWidth="1"/>
    <col min="743" max="976" width="9.140625" style="130"/>
    <col min="977" max="977" width="12" style="130" customWidth="1"/>
    <col min="978" max="978" width="6.5703125" style="130" customWidth="1"/>
    <col min="979" max="979" width="17.7109375" style="130" customWidth="1"/>
    <col min="980" max="980" width="24" style="130" customWidth="1"/>
    <col min="981" max="981" width="19.42578125" style="130" customWidth="1"/>
    <col min="982" max="982" width="14.5703125" style="130" customWidth="1"/>
    <col min="983" max="983" width="13" style="130" customWidth="1"/>
    <col min="984" max="984" width="13.5703125" style="130" customWidth="1"/>
    <col min="985" max="985" width="15" style="130" customWidth="1"/>
    <col min="986" max="986" width="13.5703125" style="130" customWidth="1"/>
    <col min="987" max="987" width="15.28515625" style="130" customWidth="1"/>
    <col min="988" max="992" width="15" style="130" customWidth="1"/>
    <col min="993" max="993" width="22.28515625" style="130" customWidth="1"/>
    <col min="994" max="994" width="20.28515625" style="130" customWidth="1"/>
    <col min="995" max="995" width="22.85546875" style="130" customWidth="1"/>
    <col min="996" max="996" width="17.28515625" style="130" customWidth="1"/>
    <col min="997" max="997" width="17" style="130" customWidth="1"/>
    <col min="998" max="998" width="19.42578125" style="130" customWidth="1"/>
    <col min="999" max="1232" width="9.140625" style="130"/>
    <col min="1233" max="1233" width="12" style="130" customWidth="1"/>
    <col min="1234" max="1234" width="6.5703125" style="130" customWidth="1"/>
    <col min="1235" max="1235" width="17.7109375" style="130" customWidth="1"/>
    <col min="1236" max="1236" width="24" style="130" customWidth="1"/>
    <col min="1237" max="1237" width="19.42578125" style="130" customWidth="1"/>
    <col min="1238" max="1238" width="14.5703125" style="130" customWidth="1"/>
    <col min="1239" max="1239" width="13" style="130" customWidth="1"/>
    <col min="1240" max="1240" width="13.5703125" style="130" customWidth="1"/>
    <col min="1241" max="1241" width="15" style="130" customWidth="1"/>
    <col min="1242" max="1242" width="13.5703125" style="130" customWidth="1"/>
    <col min="1243" max="1243" width="15.28515625" style="130" customWidth="1"/>
    <col min="1244" max="1248" width="15" style="130" customWidth="1"/>
    <col min="1249" max="1249" width="22.28515625" style="130" customWidth="1"/>
    <col min="1250" max="1250" width="20.28515625" style="130" customWidth="1"/>
    <col min="1251" max="1251" width="22.85546875" style="130" customWidth="1"/>
    <col min="1252" max="1252" width="17.28515625" style="130" customWidth="1"/>
    <col min="1253" max="1253" width="17" style="130" customWidth="1"/>
    <col min="1254" max="1254" width="19.42578125" style="130" customWidth="1"/>
    <col min="1255" max="1488" width="9.140625" style="130"/>
    <col min="1489" max="1489" width="12" style="130" customWidth="1"/>
    <col min="1490" max="1490" width="6.5703125" style="130" customWidth="1"/>
    <col min="1491" max="1491" width="17.7109375" style="130" customWidth="1"/>
    <col min="1492" max="1492" width="24" style="130" customWidth="1"/>
    <col min="1493" max="1493" width="19.42578125" style="130" customWidth="1"/>
    <col min="1494" max="1494" width="14.5703125" style="130" customWidth="1"/>
    <col min="1495" max="1495" width="13" style="130" customWidth="1"/>
    <col min="1496" max="1496" width="13.5703125" style="130" customWidth="1"/>
    <col min="1497" max="1497" width="15" style="130" customWidth="1"/>
    <col min="1498" max="1498" width="13.5703125" style="130" customWidth="1"/>
    <col min="1499" max="1499" width="15.28515625" style="130" customWidth="1"/>
    <col min="1500" max="1504" width="15" style="130" customWidth="1"/>
    <col min="1505" max="1505" width="22.28515625" style="130" customWidth="1"/>
    <col min="1506" max="1506" width="20.28515625" style="130" customWidth="1"/>
    <col min="1507" max="1507" width="22.85546875" style="130" customWidth="1"/>
    <col min="1508" max="1508" width="17.28515625" style="130" customWidth="1"/>
    <col min="1509" max="1509" width="17" style="130" customWidth="1"/>
    <col min="1510" max="1510" width="19.42578125" style="130" customWidth="1"/>
    <col min="1511" max="1744" width="9.140625" style="130"/>
    <col min="1745" max="1745" width="12" style="130" customWidth="1"/>
    <col min="1746" max="1746" width="6.5703125" style="130" customWidth="1"/>
    <col min="1747" max="1747" width="17.7109375" style="130" customWidth="1"/>
    <col min="1748" max="1748" width="24" style="130" customWidth="1"/>
    <col min="1749" max="1749" width="19.42578125" style="130" customWidth="1"/>
    <col min="1750" max="1750" width="14.5703125" style="130" customWidth="1"/>
    <col min="1751" max="1751" width="13" style="130" customWidth="1"/>
    <col min="1752" max="1752" width="13.5703125" style="130" customWidth="1"/>
    <col min="1753" max="1753" width="15" style="130" customWidth="1"/>
    <col min="1754" max="1754" width="13.5703125" style="130" customWidth="1"/>
    <col min="1755" max="1755" width="15.28515625" style="130" customWidth="1"/>
    <col min="1756" max="1760" width="15" style="130" customWidth="1"/>
    <col min="1761" max="1761" width="22.28515625" style="130" customWidth="1"/>
    <col min="1762" max="1762" width="20.28515625" style="130" customWidth="1"/>
    <col min="1763" max="1763" width="22.85546875" style="130" customWidth="1"/>
    <col min="1764" max="1764" width="17.28515625" style="130" customWidth="1"/>
    <col min="1765" max="1765" width="17" style="130" customWidth="1"/>
    <col min="1766" max="1766" width="19.42578125" style="130" customWidth="1"/>
    <col min="1767" max="2000" width="9.140625" style="130"/>
    <col min="2001" max="2001" width="12" style="130" customWidth="1"/>
    <col min="2002" max="2002" width="6.5703125" style="130" customWidth="1"/>
    <col min="2003" max="2003" width="17.7109375" style="130" customWidth="1"/>
    <col min="2004" max="2004" width="24" style="130" customWidth="1"/>
    <col min="2005" max="2005" width="19.42578125" style="130" customWidth="1"/>
    <col min="2006" max="2006" width="14.5703125" style="130" customWidth="1"/>
    <col min="2007" max="2007" width="13" style="130" customWidth="1"/>
    <col min="2008" max="2008" width="13.5703125" style="130" customWidth="1"/>
    <col min="2009" max="2009" width="15" style="130" customWidth="1"/>
    <col min="2010" max="2010" width="13.5703125" style="130" customWidth="1"/>
    <col min="2011" max="2011" width="15.28515625" style="130" customWidth="1"/>
    <col min="2012" max="2016" width="15" style="130" customWidth="1"/>
    <col min="2017" max="2017" width="22.28515625" style="130" customWidth="1"/>
    <col min="2018" max="2018" width="20.28515625" style="130" customWidth="1"/>
    <col min="2019" max="2019" width="22.85546875" style="130" customWidth="1"/>
    <col min="2020" max="2020" width="17.28515625" style="130" customWidth="1"/>
    <col min="2021" max="2021" width="17" style="130" customWidth="1"/>
    <col min="2022" max="2022" width="19.42578125" style="130" customWidth="1"/>
    <col min="2023" max="2256" width="9.140625" style="130"/>
    <col min="2257" max="2257" width="12" style="130" customWidth="1"/>
    <col min="2258" max="2258" width="6.5703125" style="130" customWidth="1"/>
    <col min="2259" max="2259" width="17.7109375" style="130" customWidth="1"/>
    <col min="2260" max="2260" width="24" style="130" customWidth="1"/>
    <col min="2261" max="2261" width="19.42578125" style="130" customWidth="1"/>
    <col min="2262" max="2262" width="14.5703125" style="130" customWidth="1"/>
    <col min="2263" max="2263" width="13" style="130" customWidth="1"/>
    <col min="2264" max="2264" width="13.5703125" style="130" customWidth="1"/>
    <col min="2265" max="2265" width="15" style="130" customWidth="1"/>
    <col min="2266" max="2266" width="13.5703125" style="130" customWidth="1"/>
    <col min="2267" max="2267" width="15.28515625" style="130" customWidth="1"/>
    <col min="2268" max="2272" width="15" style="130" customWidth="1"/>
    <col min="2273" max="2273" width="22.28515625" style="130" customWidth="1"/>
    <col min="2274" max="2274" width="20.28515625" style="130" customWidth="1"/>
    <col min="2275" max="2275" width="22.85546875" style="130" customWidth="1"/>
    <col min="2276" max="2276" width="17.28515625" style="130" customWidth="1"/>
    <col min="2277" max="2277" width="17" style="130" customWidth="1"/>
    <col min="2278" max="2278" width="19.42578125" style="130" customWidth="1"/>
    <col min="2279" max="2512" width="9.140625" style="130"/>
    <col min="2513" max="2513" width="12" style="130" customWidth="1"/>
    <col min="2514" max="2514" width="6.5703125" style="130" customWidth="1"/>
    <col min="2515" max="2515" width="17.7109375" style="130" customWidth="1"/>
    <col min="2516" max="2516" width="24" style="130" customWidth="1"/>
    <col min="2517" max="2517" width="19.42578125" style="130" customWidth="1"/>
    <col min="2518" max="2518" width="14.5703125" style="130" customWidth="1"/>
    <col min="2519" max="2519" width="13" style="130" customWidth="1"/>
    <col min="2520" max="2520" width="13.5703125" style="130" customWidth="1"/>
    <col min="2521" max="2521" width="15" style="130" customWidth="1"/>
    <col min="2522" max="2522" width="13.5703125" style="130" customWidth="1"/>
    <col min="2523" max="2523" width="15.28515625" style="130" customWidth="1"/>
    <col min="2524" max="2528" width="15" style="130" customWidth="1"/>
    <col min="2529" max="2529" width="22.28515625" style="130" customWidth="1"/>
    <col min="2530" max="2530" width="20.28515625" style="130" customWidth="1"/>
    <col min="2531" max="2531" width="22.85546875" style="130" customWidth="1"/>
    <col min="2532" max="2532" width="17.28515625" style="130" customWidth="1"/>
    <col min="2533" max="2533" width="17" style="130" customWidth="1"/>
    <col min="2534" max="2534" width="19.42578125" style="130" customWidth="1"/>
    <col min="2535" max="2768" width="9.140625" style="130"/>
    <col min="2769" max="2769" width="12" style="130" customWidth="1"/>
    <col min="2770" max="2770" width="6.5703125" style="130" customWidth="1"/>
    <col min="2771" max="2771" width="17.7109375" style="130" customWidth="1"/>
    <col min="2772" max="2772" width="24" style="130" customWidth="1"/>
    <col min="2773" max="2773" width="19.42578125" style="130" customWidth="1"/>
    <col min="2774" max="2774" width="14.5703125" style="130" customWidth="1"/>
    <col min="2775" max="2775" width="13" style="130" customWidth="1"/>
    <col min="2776" max="2776" width="13.5703125" style="130" customWidth="1"/>
    <col min="2777" max="2777" width="15" style="130" customWidth="1"/>
    <col min="2778" max="2778" width="13.5703125" style="130" customWidth="1"/>
    <col min="2779" max="2779" width="15.28515625" style="130" customWidth="1"/>
    <col min="2780" max="2784" width="15" style="130" customWidth="1"/>
    <col min="2785" max="2785" width="22.28515625" style="130" customWidth="1"/>
    <col min="2786" max="2786" width="20.28515625" style="130" customWidth="1"/>
    <col min="2787" max="2787" width="22.85546875" style="130" customWidth="1"/>
    <col min="2788" max="2788" width="17.28515625" style="130" customWidth="1"/>
    <col min="2789" max="2789" width="17" style="130" customWidth="1"/>
    <col min="2790" max="2790" width="19.42578125" style="130" customWidth="1"/>
    <col min="2791" max="3024" width="9.140625" style="130"/>
    <col min="3025" max="3025" width="12" style="130" customWidth="1"/>
    <col min="3026" max="3026" width="6.5703125" style="130" customWidth="1"/>
    <col min="3027" max="3027" width="17.7109375" style="130" customWidth="1"/>
    <col min="3028" max="3028" width="24" style="130" customWidth="1"/>
    <col min="3029" max="3029" width="19.42578125" style="130" customWidth="1"/>
    <col min="3030" max="3030" width="14.5703125" style="130" customWidth="1"/>
    <col min="3031" max="3031" width="13" style="130" customWidth="1"/>
    <col min="3032" max="3032" width="13.5703125" style="130" customWidth="1"/>
    <col min="3033" max="3033" width="15" style="130" customWidth="1"/>
    <col min="3034" max="3034" width="13.5703125" style="130" customWidth="1"/>
    <col min="3035" max="3035" width="15.28515625" style="130" customWidth="1"/>
    <col min="3036" max="3040" width="15" style="130" customWidth="1"/>
    <col min="3041" max="3041" width="22.28515625" style="130" customWidth="1"/>
    <col min="3042" max="3042" width="20.28515625" style="130" customWidth="1"/>
    <col min="3043" max="3043" width="22.85546875" style="130" customWidth="1"/>
    <col min="3044" max="3044" width="17.28515625" style="130" customWidth="1"/>
    <col min="3045" max="3045" width="17" style="130" customWidth="1"/>
    <col min="3046" max="3046" width="19.42578125" style="130" customWidth="1"/>
    <col min="3047" max="3280" width="9.140625" style="130"/>
    <col min="3281" max="3281" width="12" style="130" customWidth="1"/>
    <col min="3282" max="3282" width="6.5703125" style="130" customWidth="1"/>
    <col min="3283" max="3283" width="17.7109375" style="130" customWidth="1"/>
    <col min="3284" max="3284" width="24" style="130" customWidth="1"/>
    <col min="3285" max="3285" width="19.42578125" style="130" customWidth="1"/>
    <col min="3286" max="3286" width="14.5703125" style="130" customWidth="1"/>
    <col min="3287" max="3287" width="13" style="130" customWidth="1"/>
    <col min="3288" max="3288" width="13.5703125" style="130" customWidth="1"/>
    <col min="3289" max="3289" width="15" style="130" customWidth="1"/>
    <col min="3290" max="3290" width="13.5703125" style="130" customWidth="1"/>
    <col min="3291" max="3291" width="15.28515625" style="130" customWidth="1"/>
    <col min="3292" max="3296" width="15" style="130" customWidth="1"/>
    <col min="3297" max="3297" width="22.28515625" style="130" customWidth="1"/>
    <col min="3298" max="3298" width="20.28515625" style="130" customWidth="1"/>
    <col min="3299" max="3299" width="22.85546875" style="130" customWidth="1"/>
    <col min="3300" max="3300" width="17.28515625" style="130" customWidth="1"/>
    <col min="3301" max="3301" width="17" style="130" customWidth="1"/>
    <col min="3302" max="3302" width="19.42578125" style="130" customWidth="1"/>
    <col min="3303" max="3536" width="9.140625" style="130"/>
    <col min="3537" max="3537" width="12" style="130" customWidth="1"/>
    <col min="3538" max="3538" width="6.5703125" style="130" customWidth="1"/>
    <col min="3539" max="3539" width="17.7109375" style="130" customWidth="1"/>
    <col min="3540" max="3540" width="24" style="130" customWidth="1"/>
    <col min="3541" max="3541" width="19.42578125" style="130" customWidth="1"/>
    <col min="3542" max="3542" width="14.5703125" style="130" customWidth="1"/>
    <col min="3543" max="3543" width="13" style="130" customWidth="1"/>
    <col min="3544" max="3544" width="13.5703125" style="130" customWidth="1"/>
    <col min="3545" max="3545" width="15" style="130" customWidth="1"/>
    <col min="3546" max="3546" width="13.5703125" style="130" customWidth="1"/>
    <col min="3547" max="3547" width="15.28515625" style="130" customWidth="1"/>
    <col min="3548" max="3552" width="15" style="130" customWidth="1"/>
    <col min="3553" max="3553" width="22.28515625" style="130" customWidth="1"/>
    <col min="3554" max="3554" width="20.28515625" style="130" customWidth="1"/>
    <col min="3555" max="3555" width="22.85546875" style="130" customWidth="1"/>
    <col min="3556" max="3556" width="17.28515625" style="130" customWidth="1"/>
    <col min="3557" max="3557" width="17" style="130" customWidth="1"/>
    <col min="3558" max="3558" width="19.42578125" style="130" customWidth="1"/>
    <col min="3559" max="3792" width="9.140625" style="130"/>
    <col min="3793" max="3793" width="12" style="130" customWidth="1"/>
    <col min="3794" max="3794" width="6.5703125" style="130" customWidth="1"/>
    <col min="3795" max="3795" width="17.7109375" style="130" customWidth="1"/>
    <col min="3796" max="3796" width="24" style="130" customWidth="1"/>
    <col min="3797" max="3797" width="19.42578125" style="130" customWidth="1"/>
    <col min="3798" max="3798" width="14.5703125" style="130" customWidth="1"/>
    <col min="3799" max="3799" width="13" style="130" customWidth="1"/>
    <col min="3800" max="3800" width="13.5703125" style="130" customWidth="1"/>
    <col min="3801" max="3801" width="15" style="130" customWidth="1"/>
    <col min="3802" max="3802" width="13.5703125" style="130" customWidth="1"/>
    <col min="3803" max="3803" width="15.28515625" style="130" customWidth="1"/>
    <col min="3804" max="3808" width="15" style="130" customWidth="1"/>
    <col min="3809" max="3809" width="22.28515625" style="130" customWidth="1"/>
    <col min="3810" max="3810" width="20.28515625" style="130" customWidth="1"/>
    <col min="3811" max="3811" width="22.85546875" style="130" customWidth="1"/>
    <col min="3812" max="3812" width="17.28515625" style="130" customWidth="1"/>
    <col min="3813" max="3813" width="17" style="130" customWidth="1"/>
    <col min="3814" max="3814" width="19.42578125" style="130" customWidth="1"/>
    <col min="3815" max="4048" width="9.140625" style="130"/>
    <col min="4049" max="4049" width="12" style="130" customWidth="1"/>
    <col min="4050" max="4050" width="6.5703125" style="130" customWidth="1"/>
    <col min="4051" max="4051" width="17.7109375" style="130" customWidth="1"/>
    <col min="4052" max="4052" width="24" style="130" customWidth="1"/>
    <col min="4053" max="4053" width="19.42578125" style="130" customWidth="1"/>
    <col min="4054" max="4054" width="14.5703125" style="130" customWidth="1"/>
    <col min="4055" max="4055" width="13" style="130" customWidth="1"/>
    <col min="4056" max="4056" width="13.5703125" style="130" customWidth="1"/>
    <col min="4057" max="4057" width="15" style="130" customWidth="1"/>
    <col min="4058" max="4058" width="13.5703125" style="130" customWidth="1"/>
    <col min="4059" max="4059" width="15.28515625" style="130" customWidth="1"/>
    <col min="4060" max="4064" width="15" style="130" customWidth="1"/>
    <col min="4065" max="4065" width="22.28515625" style="130" customWidth="1"/>
    <col min="4066" max="4066" width="20.28515625" style="130" customWidth="1"/>
    <col min="4067" max="4067" width="22.85546875" style="130" customWidth="1"/>
    <col min="4068" max="4068" width="17.28515625" style="130" customWidth="1"/>
    <col min="4069" max="4069" width="17" style="130" customWidth="1"/>
    <col min="4070" max="4070" width="19.42578125" style="130" customWidth="1"/>
    <col min="4071" max="4304" width="9.140625" style="130"/>
    <col min="4305" max="4305" width="12" style="130" customWidth="1"/>
    <col min="4306" max="4306" width="6.5703125" style="130" customWidth="1"/>
    <col min="4307" max="4307" width="17.7109375" style="130" customWidth="1"/>
    <col min="4308" max="4308" width="24" style="130" customWidth="1"/>
    <col min="4309" max="4309" width="19.42578125" style="130" customWidth="1"/>
    <col min="4310" max="4310" width="14.5703125" style="130" customWidth="1"/>
    <col min="4311" max="4311" width="13" style="130" customWidth="1"/>
    <col min="4312" max="4312" width="13.5703125" style="130" customWidth="1"/>
    <col min="4313" max="4313" width="15" style="130" customWidth="1"/>
    <col min="4314" max="4314" width="13.5703125" style="130" customWidth="1"/>
    <col min="4315" max="4315" width="15.28515625" style="130" customWidth="1"/>
    <col min="4316" max="4320" width="15" style="130" customWidth="1"/>
    <col min="4321" max="4321" width="22.28515625" style="130" customWidth="1"/>
    <col min="4322" max="4322" width="20.28515625" style="130" customWidth="1"/>
    <col min="4323" max="4323" width="22.85546875" style="130" customWidth="1"/>
    <col min="4324" max="4324" width="17.28515625" style="130" customWidth="1"/>
    <col min="4325" max="4325" width="17" style="130" customWidth="1"/>
    <col min="4326" max="4326" width="19.42578125" style="130" customWidth="1"/>
    <col min="4327" max="4560" width="9.140625" style="130"/>
    <col min="4561" max="4561" width="12" style="130" customWidth="1"/>
    <col min="4562" max="4562" width="6.5703125" style="130" customWidth="1"/>
    <col min="4563" max="4563" width="17.7109375" style="130" customWidth="1"/>
    <col min="4564" max="4564" width="24" style="130" customWidth="1"/>
    <col min="4565" max="4565" width="19.42578125" style="130" customWidth="1"/>
    <col min="4566" max="4566" width="14.5703125" style="130" customWidth="1"/>
    <col min="4567" max="4567" width="13" style="130" customWidth="1"/>
    <col min="4568" max="4568" width="13.5703125" style="130" customWidth="1"/>
    <col min="4569" max="4569" width="15" style="130" customWidth="1"/>
    <col min="4570" max="4570" width="13.5703125" style="130" customWidth="1"/>
    <col min="4571" max="4571" width="15.28515625" style="130" customWidth="1"/>
    <col min="4572" max="4576" width="15" style="130" customWidth="1"/>
    <col min="4577" max="4577" width="22.28515625" style="130" customWidth="1"/>
    <col min="4578" max="4578" width="20.28515625" style="130" customWidth="1"/>
    <col min="4579" max="4579" width="22.85546875" style="130" customWidth="1"/>
    <col min="4580" max="4580" width="17.28515625" style="130" customWidth="1"/>
    <col min="4581" max="4581" width="17" style="130" customWidth="1"/>
    <col min="4582" max="4582" width="19.42578125" style="130" customWidth="1"/>
    <col min="4583" max="4816" width="9.140625" style="130"/>
    <col min="4817" max="4817" width="12" style="130" customWidth="1"/>
    <col min="4818" max="4818" width="6.5703125" style="130" customWidth="1"/>
    <col min="4819" max="4819" width="17.7109375" style="130" customWidth="1"/>
    <col min="4820" max="4820" width="24" style="130" customWidth="1"/>
    <col min="4821" max="4821" width="19.42578125" style="130" customWidth="1"/>
    <col min="4822" max="4822" width="14.5703125" style="130" customWidth="1"/>
    <col min="4823" max="4823" width="13" style="130" customWidth="1"/>
    <col min="4824" max="4824" width="13.5703125" style="130" customWidth="1"/>
    <col min="4825" max="4825" width="15" style="130" customWidth="1"/>
    <col min="4826" max="4826" width="13.5703125" style="130" customWidth="1"/>
    <col min="4827" max="4827" width="15.28515625" style="130" customWidth="1"/>
    <col min="4828" max="4832" width="15" style="130" customWidth="1"/>
    <col min="4833" max="4833" width="22.28515625" style="130" customWidth="1"/>
    <col min="4834" max="4834" width="20.28515625" style="130" customWidth="1"/>
    <col min="4835" max="4835" width="22.85546875" style="130" customWidth="1"/>
    <col min="4836" max="4836" width="17.28515625" style="130" customWidth="1"/>
    <col min="4837" max="4837" width="17" style="130" customWidth="1"/>
    <col min="4838" max="4838" width="19.42578125" style="130" customWidth="1"/>
    <col min="4839" max="5072" width="9.140625" style="130"/>
    <col min="5073" max="5073" width="12" style="130" customWidth="1"/>
    <col min="5074" max="5074" width="6.5703125" style="130" customWidth="1"/>
    <col min="5075" max="5075" width="17.7109375" style="130" customWidth="1"/>
    <col min="5076" max="5076" width="24" style="130" customWidth="1"/>
    <col min="5077" max="5077" width="19.42578125" style="130" customWidth="1"/>
    <col min="5078" max="5078" width="14.5703125" style="130" customWidth="1"/>
    <col min="5079" max="5079" width="13" style="130" customWidth="1"/>
    <col min="5080" max="5080" width="13.5703125" style="130" customWidth="1"/>
    <col min="5081" max="5081" width="15" style="130" customWidth="1"/>
    <col min="5082" max="5082" width="13.5703125" style="130" customWidth="1"/>
    <col min="5083" max="5083" width="15.28515625" style="130" customWidth="1"/>
    <col min="5084" max="5088" width="15" style="130" customWidth="1"/>
    <col min="5089" max="5089" width="22.28515625" style="130" customWidth="1"/>
    <col min="5090" max="5090" width="20.28515625" style="130" customWidth="1"/>
    <col min="5091" max="5091" width="22.85546875" style="130" customWidth="1"/>
    <col min="5092" max="5092" width="17.28515625" style="130" customWidth="1"/>
    <col min="5093" max="5093" width="17" style="130" customWidth="1"/>
    <col min="5094" max="5094" width="19.42578125" style="130" customWidth="1"/>
    <col min="5095" max="5328" width="9.140625" style="130"/>
    <col min="5329" max="5329" width="12" style="130" customWidth="1"/>
    <col min="5330" max="5330" width="6.5703125" style="130" customWidth="1"/>
    <col min="5331" max="5331" width="17.7109375" style="130" customWidth="1"/>
    <col min="5332" max="5332" width="24" style="130" customWidth="1"/>
    <col min="5333" max="5333" width="19.42578125" style="130" customWidth="1"/>
    <col min="5334" max="5334" width="14.5703125" style="130" customWidth="1"/>
    <col min="5335" max="5335" width="13" style="130" customWidth="1"/>
    <col min="5336" max="5336" width="13.5703125" style="130" customWidth="1"/>
    <col min="5337" max="5337" width="15" style="130" customWidth="1"/>
    <col min="5338" max="5338" width="13.5703125" style="130" customWidth="1"/>
    <col min="5339" max="5339" width="15.28515625" style="130" customWidth="1"/>
    <col min="5340" max="5344" width="15" style="130" customWidth="1"/>
    <col min="5345" max="5345" width="22.28515625" style="130" customWidth="1"/>
    <col min="5346" max="5346" width="20.28515625" style="130" customWidth="1"/>
    <col min="5347" max="5347" width="22.85546875" style="130" customWidth="1"/>
    <col min="5348" max="5348" width="17.28515625" style="130" customWidth="1"/>
    <col min="5349" max="5349" width="17" style="130" customWidth="1"/>
    <col min="5350" max="5350" width="19.42578125" style="130" customWidth="1"/>
    <col min="5351" max="5584" width="9.140625" style="130"/>
    <col min="5585" max="5585" width="12" style="130" customWidth="1"/>
    <col min="5586" max="5586" width="6.5703125" style="130" customWidth="1"/>
    <col min="5587" max="5587" width="17.7109375" style="130" customWidth="1"/>
    <col min="5588" max="5588" width="24" style="130" customWidth="1"/>
    <col min="5589" max="5589" width="19.42578125" style="130" customWidth="1"/>
    <col min="5590" max="5590" width="14.5703125" style="130" customWidth="1"/>
    <col min="5591" max="5591" width="13" style="130" customWidth="1"/>
    <col min="5592" max="5592" width="13.5703125" style="130" customWidth="1"/>
    <col min="5593" max="5593" width="15" style="130" customWidth="1"/>
    <col min="5594" max="5594" width="13.5703125" style="130" customWidth="1"/>
    <col min="5595" max="5595" width="15.28515625" style="130" customWidth="1"/>
    <col min="5596" max="5600" width="15" style="130" customWidth="1"/>
    <col min="5601" max="5601" width="22.28515625" style="130" customWidth="1"/>
    <col min="5602" max="5602" width="20.28515625" style="130" customWidth="1"/>
    <col min="5603" max="5603" width="22.85546875" style="130" customWidth="1"/>
    <col min="5604" max="5604" width="17.28515625" style="130" customWidth="1"/>
    <col min="5605" max="5605" width="17" style="130" customWidth="1"/>
    <col min="5606" max="5606" width="19.42578125" style="130" customWidth="1"/>
    <col min="5607" max="5840" width="9.140625" style="130"/>
    <col min="5841" max="5841" width="12" style="130" customWidth="1"/>
    <col min="5842" max="5842" width="6.5703125" style="130" customWidth="1"/>
    <col min="5843" max="5843" width="17.7109375" style="130" customWidth="1"/>
    <col min="5844" max="5844" width="24" style="130" customWidth="1"/>
    <col min="5845" max="5845" width="19.42578125" style="130" customWidth="1"/>
    <col min="5846" max="5846" width="14.5703125" style="130" customWidth="1"/>
    <col min="5847" max="5847" width="13" style="130" customWidth="1"/>
    <col min="5848" max="5848" width="13.5703125" style="130" customWidth="1"/>
    <col min="5849" max="5849" width="15" style="130" customWidth="1"/>
    <col min="5850" max="5850" width="13.5703125" style="130" customWidth="1"/>
    <col min="5851" max="5851" width="15.28515625" style="130" customWidth="1"/>
    <col min="5852" max="5856" width="15" style="130" customWidth="1"/>
    <col min="5857" max="5857" width="22.28515625" style="130" customWidth="1"/>
    <col min="5858" max="5858" width="20.28515625" style="130" customWidth="1"/>
    <col min="5859" max="5859" width="22.85546875" style="130" customWidth="1"/>
    <col min="5860" max="5860" width="17.28515625" style="130" customWidth="1"/>
    <col min="5861" max="5861" width="17" style="130" customWidth="1"/>
    <col min="5862" max="5862" width="19.42578125" style="130" customWidth="1"/>
    <col min="5863" max="6096" width="9.140625" style="130"/>
    <col min="6097" max="6097" width="12" style="130" customWidth="1"/>
    <col min="6098" max="6098" width="6.5703125" style="130" customWidth="1"/>
    <col min="6099" max="6099" width="17.7109375" style="130" customWidth="1"/>
    <col min="6100" max="6100" width="24" style="130" customWidth="1"/>
    <col min="6101" max="6101" width="19.42578125" style="130" customWidth="1"/>
    <col min="6102" max="6102" width="14.5703125" style="130" customWidth="1"/>
    <col min="6103" max="6103" width="13" style="130" customWidth="1"/>
    <col min="6104" max="6104" width="13.5703125" style="130" customWidth="1"/>
    <col min="6105" max="6105" width="15" style="130" customWidth="1"/>
    <col min="6106" max="6106" width="13.5703125" style="130" customWidth="1"/>
    <col min="6107" max="6107" width="15.28515625" style="130" customWidth="1"/>
    <col min="6108" max="6112" width="15" style="130" customWidth="1"/>
    <col min="6113" max="6113" width="22.28515625" style="130" customWidth="1"/>
    <col min="6114" max="6114" width="20.28515625" style="130" customWidth="1"/>
    <col min="6115" max="6115" width="22.85546875" style="130" customWidth="1"/>
    <col min="6116" max="6116" width="17.28515625" style="130" customWidth="1"/>
    <col min="6117" max="6117" width="17" style="130" customWidth="1"/>
    <col min="6118" max="6118" width="19.42578125" style="130" customWidth="1"/>
    <col min="6119" max="6352" width="9.140625" style="130"/>
    <col min="6353" max="6353" width="12" style="130" customWidth="1"/>
    <col min="6354" max="6354" width="6.5703125" style="130" customWidth="1"/>
    <col min="6355" max="6355" width="17.7109375" style="130" customWidth="1"/>
    <col min="6356" max="6356" width="24" style="130" customWidth="1"/>
    <col min="6357" max="6357" width="19.42578125" style="130" customWidth="1"/>
    <col min="6358" max="6358" width="14.5703125" style="130" customWidth="1"/>
    <col min="6359" max="6359" width="13" style="130" customWidth="1"/>
    <col min="6360" max="6360" width="13.5703125" style="130" customWidth="1"/>
    <col min="6361" max="6361" width="15" style="130" customWidth="1"/>
    <col min="6362" max="6362" width="13.5703125" style="130" customWidth="1"/>
    <col min="6363" max="6363" width="15.28515625" style="130" customWidth="1"/>
    <col min="6364" max="6368" width="15" style="130" customWidth="1"/>
    <col min="6369" max="6369" width="22.28515625" style="130" customWidth="1"/>
    <col min="6370" max="6370" width="20.28515625" style="130" customWidth="1"/>
    <col min="6371" max="6371" width="22.85546875" style="130" customWidth="1"/>
    <col min="6372" max="6372" width="17.28515625" style="130" customWidth="1"/>
    <col min="6373" max="6373" width="17" style="130" customWidth="1"/>
    <col min="6374" max="6374" width="19.42578125" style="130" customWidth="1"/>
    <col min="6375" max="6608" width="9.140625" style="130"/>
    <col min="6609" max="6609" width="12" style="130" customWidth="1"/>
    <col min="6610" max="6610" width="6.5703125" style="130" customWidth="1"/>
    <col min="6611" max="6611" width="17.7109375" style="130" customWidth="1"/>
    <col min="6612" max="6612" width="24" style="130" customWidth="1"/>
    <col min="6613" max="6613" width="19.42578125" style="130" customWidth="1"/>
    <col min="6614" max="6614" width="14.5703125" style="130" customWidth="1"/>
    <col min="6615" max="6615" width="13" style="130" customWidth="1"/>
    <col min="6616" max="6616" width="13.5703125" style="130" customWidth="1"/>
    <col min="6617" max="6617" width="15" style="130" customWidth="1"/>
    <col min="6618" max="6618" width="13.5703125" style="130" customWidth="1"/>
    <col min="6619" max="6619" width="15.28515625" style="130" customWidth="1"/>
    <col min="6620" max="6624" width="15" style="130" customWidth="1"/>
    <col min="6625" max="6625" width="22.28515625" style="130" customWidth="1"/>
    <col min="6626" max="6626" width="20.28515625" style="130" customWidth="1"/>
    <col min="6627" max="6627" width="22.85546875" style="130" customWidth="1"/>
    <col min="6628" max="6628" width="17.28515625" style="130" customWidth="1"/>
    <col min="6629" max="6629" width="17" style="130" customWidth="1"/>
    <col min="6630" max="6630" width="19.42578125" style="130" customWidth="1"/>
    <col min="6631" max="6864" width="9.140625" style="130"/>
    <col min="6865" max="6865" width="12" style="130" customWidth="1"/>
    <col min="6866" max="6866" width="6.5703125" style="130" customWidth="1"/>
    <col min="6867" max="6867" width="17.7109375" style="130" customWidth="1"/>
    <col min="6868" max="6868" width="24" style="130" customWidth="1"/>
    <col min="6869" max="6869" width="19.42578125" style="130" customWidth="1"/>
    <col min="6870" max="6870" width="14.5703125" style="130" customWidth="1"/>
    <col min="6871" max="6871" width="13" style="130" customWidth="1"/>
    <col min="6872" max="6872" width="13.5703125" style="130" customWidth="1"/>
    <col min="6873" max="6873" width="15" style="130" customWidth="1"/>
    <col min="6874" max="6874" width="13.5703125" style="130" customWidth="1"/>
    <col min="6875" max="6875" width="15.28515625" style="130" customWidth="1"/>
    <col min="6876" max="6880" width="15" style="130" customWidth="1"/>
    <col min="6881" max="6881" width="22.28515625" style="130" customWidth="1"/>
    <col min="6882" max="6882" width="20.28515625" style="130" customWidth="1"/>
    <col min="6883" max="6883" width="22.85546875" style="130" customWidth="1"/>
    <col min="6884" max="6884" width="17.28515625" style="130" customWidth="1"/>
    <col min="6885" max="6885" width="17" style="130" customWidth="1"/>
    <col min="6886" max="6886" width="19.42578125" style="130" customWidth="1"/>
    <col min="6887" max="7120" width="9.140625" style="130"/>
    <col min="7121" max="7121" width="12" style="130" customWidth="1"/>
    <col min="7122" max="7122" width="6.5703125" style="130" customWidth="1"/>
    <col min="7123" max="7123" width="17.7109375" style="130" customWidth="1"/>
    <col min="7124" max="7124" width="24" style="130" customWidth="1"/>
    <col min="7125" max="7125" width="19.42578125" style="130" customWidth="1"/>
    <col min="7126" max="7126" width="14.5703125" style="130" customWidth="1"/>
    <col min="7127" max="7127" width="13" style="130" customWidth="1"/>
    <col min="7128" max="7128" width="13.5703125" style="130" customWidth="1"/>
    <col min="7129" max="7129" width="15" style="130" customWidth="1"/>
    <col min="7130" max="7130" width="13.5703125" style="130" customWidth="1"/>
    <col min="7131" max="7131" width="15.28515625" style="130" customWidth="1"/>
    <col min="7132" max="7136" width="15" style="130" customWidth="1"/>
    <col min="7137" max="7137" width="22.28515625" style="130" customWidth="1"/>
    <col min="7138" max="7138" width="20.28515625" style="130" customWidth="1"/>
    <col min="7139" max="7139" width="22.85546875" style="130" customWidth="1"/>
    <col min="7140" max="7140" width="17.28515625" style="130" customWidth="1"/>
    <col min="7141" max="7141" width="17" style="130" customWidth="1"/>
    <col min="7142" max="7142" width="19.42578125" style="130" customWidth="1"/>
    <col min="7143" max="7376" width="9.140625" style="130"/>
    <col min="7377" max="7377" width="12" style="130" customWidth="1"/>
    <col min="7378" max="7378" width="6.5703125" style="130" customWidth="1"/>
    <col min="7379" max="7379" width="17.7109375" style="130" customWidth="1"/>
    <col min="7380" max="7380" width="24" style="130" customWidth="1"/>
    <col min="7381" max="7381" width="19.42578125" style="130" customWidth="1"/>
    <col min="7382" max="7382" width="14.5703125" style="130" customWidth="1"/>
    <col min="7383" max="7383" width="13" style="130" customWidth="1"/>
    <col min="7384" max="7384" width="13.5703125" style="130" customWidth="1"/>
    <col min="7385" max="7385" width="15" style="130" customWidth="1"/>
    <col min="7386" max="7386" width="13.5703125" style="130" customWidth="1"/>
    <col min="7387" max="7387" width="15.28515625" style="130" customWidth="1"/>
    <col min="7388" max="7392" width="15" style="130" customWidth="1"/>
    <col min="7393" max="7393" width="22.28515625" style="130" customWidth="1"/>
    <col min="7394" max="7394" width="20.28515625" style="130" customWidth="1"/>
    <col min="7395" max="7395" width="22.85546875" style="130" customWidth="1"/>
    <col min="7396" max="7396" width="17.28515625" style="130" customWidth="1"/>
    <col min="7397" max="7397" width="17" style="130" customWidth="1"/>
    <col min="7398" max="7398" width="19.42578125" style="130" customWidth="1"/>
    <col min="7399" max="7632" width="9.140625" style="130"/>
    <col min="7633" max="7633" width="12" style="130" customWidth="1"/>
    <col min="7634" max="7634" width="6.5703125" style="130" customWidth="1"/>
    <col min="7635" max="7635" width="17.7109375" style="130" customWidth="1"/>
    <col min="7636" max="7636" width="24" style="130" customWidth="1"/>
    <col min="7637" max="7637" width="19.42578125" style="130" customWidth="1"/>
    <col min="7638" max="7638" width="14.5703125" style="130" customWidth="1"/>
    <col min="7639" max="7639" width="13" style="130" customWidth="1"/>
    <col min="7640" max="7640" width="13.5703125" style="130" customWidth="1"/>
    <col min="7641" max="7641" width="15" style="130" customWidth="1"/>
    <col min="7642" max="7642" width="13.5703125" style="130" customWidth="1"/>
    <col min="7643" max="7643" width="15.28515625" style="130" customWidth="1"/>
    <col min="7644" max="7648" width="15" style="130" customWidth="1"/>
    <col min="7649" max="7649" width="22.28515625" style="130" customWidth="1"/>
    <col min="7650" max="7650" width="20.28515625" style="130" customWidth="1"/>
    <col min="7651" max="7651" width="22.85546875" style="130" customWidth="1"/>
    <col min="7652" max="7652" width="17.28515625" style="130" customWidth="1"/>
    <col min="7653" max="7653" width="17" style="130" customWidth="1"/>
    <col min="7654" max="7654" width="19.42578125" style="130" customWidth="1"/>
    <col min="7655" max="7888" width="9.140625" style="130"/>
    <col min="7889" max="7889" width="12" style="130" customWidth="1"/>
    <col min="7890" max="7890" width="6.5703125" style="130" customWidth="1"/>
    <col min="7891" max="7891" width="17.7109375" style="130" customWidth="1"/>
    <col min="7892" max="7892" width="24" style="130" customWidth="1"/>
    <col min="7893" max="7893" width="19.42578125" style="130" customWidth="1"/>
    <col min="7894" max="7894" width="14.5703125" style="130" customWidth="1"/>
    <col min="7895" max="7895" width="13" style="130" customWidth="1"/>
    <col min="7896" max="7896" width="13.5703125" style="130" customWidth="1"/>
    <col min="7897" max="7897" width="15" style="130" customWidth="1"/>
    <col min="7898" max="7898" width="13.5703125" style="130" customWidth="1"/>
    <col min="7899" max="7899" width="15.28515625" style="130" customWidth="1"/>
    <col min="7900" max="7904" width="15" style="130" customWidth="1"/>
    <col min="7905" max="7905" width="22.28515625" style="130" customWidth="1"/>
    <col min="7906" max="7906" width="20.28515625" style="130" customWidth="1"/>
    <col min="7907" max="7907" width="22.85546875" style="130" customWidth="1"/>
    <col min="7908" max="7908" width="17.28515625" style="130" customWidth="1"/>
    <col min="7909" max="7909" width="17" style="130" customWidth="1"/>
    <col min="7910" max="7910" width="19.42578125" style="130" customWidth="1"/>
    <col min="7911" max="8144" width="9.140625" style="130"/>
    <col min="8145" max="8145" width="12" style="130" customWidth="1"/>
    <col min="8146" max="8146" width="6.5703125" style="130" customWidth="1"/>
    <col min="8147" max="8147" width="17.7109375" style="130" customWidth="1"/>
    <col min="8148" max="8148" width="24" style="130" customWidth="1"/>
    <col min="8149" max="8149" width="19.42578125" style="130" customWidth="1"/>
    <col min="8150" max="8150" width="14.5703125" style="130" customWidth="1"/>
    <col min="8151" max="8151" width="13" style="130" customWidth="1"/>
    <col min="8152" max="8152" width="13.5703125" style="130" customWidth="1"/>
    <col min="8153" max="8153" width="15" style="130" customWidth="1"/>
    <col min="8154" max="8154" width="13.5703125" style="130" customWidth="1"/>
    <col min="8155" max="8155" width="15.28515625" style="130" customWidth="1"/>
    <col min="8156" max="8160" width="15" style="130" customWidth="1"/>
    <col min="8161" max="8161" width="22.28515625" style="130" customWidth="1"/>
    <col min="8162" max="8162" width="20.28515625" style="130" customWidth="1"/>
    <col min="8163" max="8163" width="22.85546875" style="130" customWidth="1"/>
    <col min="8164" max="8164" width="17.28515625" style="130" customWidth="1"/>
    <col min="8165" max="8165" width="17" style="130" customWidth="1"/>
    <col min="8166" max="8166" width="19.42578125" style="130" customWidth="1"/>
    <col min="8167" max="8400" width="9.140625" style="130"/>
    <col min="8401" max="8401" width="12" style="130" customWidth="1"/>
    <col min="8402" max="8402" width="6.5703125" style="130" customWidth="1"/>
    <col min="8403" max="8403" width="17.7109375" style="130" customWidth="1"/>
    <col min="8404" max="8404" width="24" style="130" customWidth="1"/>
    <col min="8405" max="8405" width="19.42578125" style="130" customWidth="1"/>
    <col min="8406" max="8406" width="14.5703125" style="130" customWidth="1"/>
    <col min="8407" max="8407" width="13" style="130" customWidth="1"/>
    <col min="8408" max="8408" width="13.5703125" style="130" customWidth="1"/>
    <col min="8409" max="8409" width="15" style="130" customWidth="1"/>
    <col min="8410" max="8410" width="13.5703125" style="130" customWidth="1"/>
    <col min="8411" max="8411" width="15.28515625" style="130" customWidth="1"/>
    <col min="8412" max="8416" width="15" style="130" customWidth="1"/>
    <col min="8417" max="8417" width="22.28515625" style="130" customWidth="1"/>
    <col min="8418" max="8418" width="20.28515625" style="130" customWidth="1"/>
    <col min="8419" max="8419" width="22.85546875" style="130" customWidth="1"/>
    <col min="8420" max="8420" width="17.28515625" style="130" customWidth="1"/>
    <col min="8421" max="8421" width="17" style="130" customWidth="1"/>
    <col min="8422" max="8422" width="19.42578125" style="130" customWidth="1"/>
    <col min="8423" max="8656" width="9.140625" style="130"/>
    <col min="8657" max="8657" width="12" style="130" customWidth="1"/>
    <col min="8658" max="8658" width="6.5703125" style="130" customWidth="1"/>
    <col min="8659" max="8659" width="17.7109375" style="130" customWidth="1"/>
    <col min="8660" max="8660" width="24" style="130" customWidth="1"/>
    <col min="8661" max="8661" width="19.42578125" style="130" customWidth="1"/>
    <col min="8662" max="8662" width="14.5703125" style="130" customWidth="1"/>
    <col min="8663" max="8663" width="13" style="130" customWidth="1"/>
    <col min="8664" max="8664" width="13.5703125" style="130" customWidth="1"/>
    <col min="8665" max="8665" width="15" style="130" customWidth="1"/>
    <col min="8666" max="8666" width="13.5703125" style="130" customWidth="1"/>
    <col min="8667" max="8667" width="15.28515625" style="130" customWidth="1"/>
    <col min="8668" max="8672" width="15" style="130" customWidth="1"/>
    <col min="8673" max="8673" width="22.28515625" style="130" customWidth="1"/>
    <col min="8674" max="8674" width="20.28515625" style="130" customWidth="1"/>
    <col min="8675" max="8675" width="22.85546875" style="130" customWidth="1"/>
    <col min="8676" max="8676" width="17.28515625" style="130" customWidth="1"/>
    <col min="8677" max="8677" width="17" style="130" customWidth="1"/>
    <col min="8678" max="8678" width="19.42578125" style="130" customWidth="1"/>
    <col min="8679" max="8912" width="9.140625" style="130"/>
    <col min="8913" max="8913" width="12" style="130" customWidth="1"/>
    <col min="8914" max="8914" width="6.5703125" style="130" customWidth="1"/>
    <col min="8915" max="8915" width="17.7109375" style="130" customWidth="1"/>
    <col min="8916" max="8916" width="24" style="130" customWidth="1"/>
    <col min="8917" max="8917" width="19.42578125" style="130" customWidth="1"/>
    <col min="8918" max="8918" width="14.5703125" style="130" customWidth="1"/>
    <col min="8919" max="8919" width="13" style="130" customWidth="1"/>
    <col min="8920" max="8920" width="13.5703125" style="130" customWidth="1"/>
    <col min="8921" max="8921" width="15" style="130" customWidth="1"/>
    <col min="8922" max="8922" width="13.5703125" style="130" customWidth="1"/>
    <col min="8923" max="8923" width="15.28515625" style="130" customWidth="1"/>
    <col min="8924" max="8928" width="15" style="130" customWidth="1"/>
    <col min="8929" max="8929" width="22.28515625" style="130" customWidth="1"/>
    <col min="8930" max="8930" width="20.28515625" style="130" customWidth="1"/>
    <col min="8931" max="8931" width="22.85546875" style="130" customWidth="1"/>
    <col min="8932" max="8932" width="17.28515625" style="130" customWidth="1"/>
    <col min="8933" max="8933" width="17" style="130" customWidth="1"/>
    <col min="8934" max="8934" width="19.42578125" style="130" customWidth="1"/>
    <col min="8935" max="9168" width="9.140625" style="130"/>
    <col min="9169" max="9169" width="12" style="130" customWidth="1"/>
    <col min="9170" max="9170" width="6.5703125" style="130" customWidth="1"/>
    <col min="9171" max="9171" width="17.7109375" style="130" customWidth="1"/>
    <col min="9172" max="9172" width="24" style="130" customWidth="1"/>
    <col min="9173" max="9173" width="19.42578125" style="130" customWidth="1"/>
    <col min="9174" max="9174" width="14.5703125" style="130" customWidth="1"/>
    <col min="9175" max="9175" width="13" style="130" customWidth="1"/>
    <col min="9176" max="9176" width="13.5703125" style="130" customWidth="1"/>
    <col min="9177" max="9177" width="15" style="130" customWidth="1"/>
    <col min="9178" max="9178" width="13.5703125" style="130" customWidth="1"/>
    <col min="9179" max="9179" width="15.28515625" style="130" customWidth="1"/>
    <col min="9180" max="9184" width="15" style="130" customWidth="1"/>
    <col min="9185" max="9185" width="22.28515625" style="130" customWidth="1"/>
    <col min="9186" max="9186" width="20.28515625" style="130" customWidth="1"/>
    <col min="9187" max="9187" width="22.85546875" style="130" customWidth="1"/>
    <col min="9188" max="9188" width="17.28515625" style="130" customWidth="1"/>
    <col min="9189" max="9189" width="17" style="130" customWidth="1"/>
    <col min="9190" max="9190" width="19.42578125" style="130" customWidth="1"/>
    <col min="9191" max="9424" width="9.140625" style="130"/>
    <col min="9425" max="9425" width="12" style="130" customWidth="1"/>
    <col min="9426" max="9426" width="6.5703125" style="130" customWidth="1"/>
    <col min="9427" max="9427" width="17.7109375" style="130" customWidth="1"/>
    <col min="9428" max="9428" width="24" style="130" customWidth="1"/>
    <col min="9429" max="9429" width="19.42578125" style="130" customWidth="1"/>
    <col min="9430" max="9430" width="14.5703125" style="130" customWidth="1"/>
    <col min="9431" max="9431" width="13" style="130" customWidth="1"/>
    <col min="9432" max="9432" width="13.5703125" style="130" customWidth="1"/>
    <col min="9433" max="9433" width="15" style="130" customWidth="1"/>
    <col min="9434" max="9434" width="13.5703125" style="130" customWidth="1"/>
    <col min="9435" max="9435" width="15.28515625" style="130" customWidth="1"/>
    <col min="9436" max="9440" width="15" style="130" customWidth="1"/>
    <col min="9441" max="9441" width="22.28515625" style="130" customWidth="1"/>
    <col min="9442" max="9442" width="20.28515625" style="130" customWidth="1"/>
    <col min="9443" max="9443" width="22.85546875" style="130" customWidth="1"/>
    <col min="9444" max="9444" width="17.28515625" style="130" customWidth="1"/>
    <col min="9445" max="9445" width="17" style="130" customWidth="1"/>
    <col min="9446" max="9446" width="19.42578125" style="130" customWidth="1"/>
    <col min="9447" max="9680" width="9.140625" style="130"/>
    <col min="9681" max="9681" width="12" style="130" customWidth="1"/>
    <col min="9682" max="9682" width="6.5703125" style="130" customWidth="1"/>
    <col min="9683" max="9683" width="17.7109375" style="130" customWidth="1"/>
    <col min="9684" max="9684" width="24" style="130" customWidth="1"/>
    <col min="9685" max="9685" width="19.42578125" style="130" customWidth="1"/>
    <col min="9686" max="9686" width="14.5703125" style="130" customWidth="1"/>
    <col min="9687" max="9687" width="13" style="130" customWidth="1"/>
    <col min="9688" max="9688" width="13.5703125" style="130" customWidth="1"/>
    <col min="9689" max="9689" width="15" style="130" customWidth="1"/>
    <col min="9690" max="9690" width="13.5703125" style="130" customWidth="1"/>
    <col min="9691" max="9691" width="15.28515625" style="130" customWidth="1"/>
    <col min="9692" max="9696" width="15" style="130" customWidth="1"/>
    <col min="9697" max="9697" width="22.28515625" style="130" customWidth="1"/>
    <col min="9698" max="9698" width="20.28515625" style="130" customWidth="1"/>
    <col min="9699" max="9699" width="22.85546875" style="130" customWidth="1"/>
    <col min="9700" max="9700" width="17.28515625" style="130" customWidth="1"/>
    <col min="9701" max="9701" width="17" style="130" customWidth="1"/>
    <col min="9702" max="9702" width="19.42578125" style="130" customWidth="1"/>
    <col min="9703" max="9936" width="9.140625" style="130"/>
    <col min="9937" max="9937" width="12" style="130" customWidth="1"/>
    <col min="9938" max="9938" width="6.5703125" style="130" customWidth="1"/>
    <col min="9939" max="9939" width="17.7109375" style="130" customWidth="1"/>
    <col min="9940" max="9940" width="24" style="130" customWidth="1"/>
    <col min="9941" max="9941" width="19.42578125" style="130" customWidth="1"/>
    <col min="9942" max="9942" width="14.5703125" style="130" customWidth="1"/>
    <col min="9943" max="9943" width="13" style="130" customWidth="1"/>
    <col min="9944" max="9944" width="13.5703125" style="130" customWidth="1"/>
    <col min="9945" max="9945" width="15" style="130" customWidth="1"/>
    <col min="9946" max="9946" width="13.5703125" style="130" customWidth="1"/>
    <col min="9947" max="9947" width="15.28515625" style="130" customWidth="1"/>
    <col min="9948" max="9952" width="15" style="130" customWidth="1"/>
    <col min="9953" max="9953" width="22.28515625" style="130" customWidth="1"/>
    <col min="9954" max="9954" width="20.28515625" style="130" customWidth="1"/>
    <col min="9955" max="9955" width="22.85546875" style="130" customWidth="1"/>
    <col min="9956" max="9956" width="17.28515625" style="130" customWidth="1"/>
    <col min="9957" max="9957" width="17" style="130" customWidth="1"/>
    <col min="9958" max="9958" width="19.42578125" style="130" customWidth="1"/>
    <col min="9959" max="10192" width="9.140625" style="130"/>
    <col min="10193" max="10193" width="12" style="130" customWidth="1"/>
    <col min="10194" max="10194" width="6.5703125" style="130" customWidth="1"/>
    <col min="10195" max="10195" width="17.7109375" style="130" customWidth="1"/>
    <col min="10196" max="10196" width="24" style="130" customWidth="1"/>
    <col min="10197" max="10197" width="19.42578125" style="130" customWidth="1"/>
    <col min="10198" max="10198" width="14.5703125" style="130" customWidth="1"/>
    <col min="10199" max="10199" width="13" style="130" customWidth="1"/>
    <col min="10200" max="10200" width="13.5703125" style="130" customWidth="1"/>
    <col min="10201" max="10201" width="15" style="130" customWidth="1"/>
    <col min="10202" max="10202" width="13.5703125" style="130" customWidth="1"/>
    <col min="10203" max="10203" width="15.28515625" style="130" customWidth="1"/>
    <col min="10204" max="10208" width="15" style="130" customWidth="1"/>
    <col min="10209" max="10209" width="22.28515625" style="130" customWidth="1"/>
    <col min="10210" max="10210" width="20.28515625" style="130" customWidth="1"/>
    <col min="10211" max="10211" width="22.85546875" style="130" customWidth="1"/>
    <col min="10212" max="10212" width="17.28515625" style="130" customWidth="1"/>
    <col min="10213" max="10213" width="17" style="130" customWidth="1"/>
    <col min="10214" max="10214" width="19.42578125" style="130" customWidth="1"/>
    <col min="10215" max="10448" width="9.140625" style="130"/>
    <col min="10449" max="10449" width="12" style="130" customWidth="1"/>
    <col min="10450" max="10450" width="6.5703125" style="130" customWidth="1"/>
    <col min="10451" max="10451" width="17.7109375" style="130" customWidth="1"/>
    <col min="10452" max="10452" width="24" style="130" customWidth="1"/>
    <col min="10453" max="10453" width="19.42578125" style="130" customWidth="1"/>
    <col min="10454" max="10454" width="14.5703125" style="130" customWidth="1"/>
    <col min="10455" max="10455" width="13" style="130" customWidth="1"/>
    <col min="10456" max="10456" width="13.5703125" style="130" customWidth="1"/>
    <col min="10457" max="10457" width="15" style="130" customWidth="1"/>
    <col min="10458" max="10458" width="13.5703125" style="130" customWidth="1"/>
    <col min="10459" max="10459" width="15.28515625" style="130" customWidth="1"/>
    <col min="10460" max="10464" width="15" style="130" customWidth="1"/>
    <col min="10465" max="10465" width="22.28515625" style="130" customWidth="1"/>
    <col min="10466" max="10466" width="20.28515625" style="130" customWidth="1"/>
    <col min="10467" max="10467" width="22.85546875" style="130" customWidth="1"/>
    <col min="10468" max="10468" width="17.28515625" style="130" customWidth="1"/>
    <col min="10469" max="10469" width="17" style="130" customWidth="1"/>
    <col min="10470" max="10470" width="19.42578125" style="130" customWidth="1"/>
    <col min="10471" max="10704" width="9.140625" style="130"/>
    <col min="10705" max="10705" width="12" style="130" customWidth="1"/>
    <col min="10706" max="10706" width="6.5703125" style="130" customWidth="1"/>
    <col min="10707" max="10707" width="17.7109375" style="130" customWidth="1"/>
    <col min="10708" max="10708" width="24" style="130" customWidth="1"/>
    <col min="10709" max="10709" width="19.42578125" style="130" customWidth="1"/>
    <col min="10710" max="10710" width="14.5703125" style="130" customWidth="1"/>
    <col min="10711" max="10711" width="13" style="130" customWidth="1"/>
    <col min="10712" max="10712" width="13.5703125" style="130" customWidth="1"/>
    <col min="10713" max="10713" width="15" style="130" customWidth="1"/>
    <col min="10714" max="10714" width="13.5703125" style="130" customWidth="1"/>
    <col min="10715" max="10715" width="15.28515625" style="130" customWidth="1"/>
    <col min="10716" max="10720" width="15" style="130" customWidth="1"/>
    <col min="10721" max="10721" width="22.28515625" style="130" customWidth="1"/>
    <col min="10722" max="10722" width="20.28515625" style="130" customWidth="1"/>
    <col min="10723" max="10723" width="22.85546875" style="130" customWidth="1"/>
    <col min="10724" max="10724" width="17.28515625" style="130" customWidth="1"/>
    <col min="10725" max="10725" width="17" style="130" customWidth="1"/>
    <col min="10726" max="10726" width="19.42578125" style="130" customWidth="1"/>
    <col min="10727" max="10960" width="9.140625" style="130"/>
    <col min="10961" max="10961" width="12" style="130" customWidth="1"/>
    <col min="10962" max="10962" width="6.5703125" style="130" customWidth="1"/>
    <col min="10963" max="10963" width="17.7109375" style="130" customWidth="1"/>
    <col min="10964" max="10964" width="24" style="130" customWidth="1"/>
    <col min="10965" max="10965" width="19.42578125" style="130" customWidth="1"/>
    <col min="10966" max="10966" width="14.5703125" style="130" customWidth="1"/>
    <col min="10967" max="10967" width="13" style="130" customWidth="1"/>
    <col min="10968" max="10968" width="13.5703125" style="130" customWidth="1"/>
    <col min="10969" max="10969" width="15" style="130" customWidth="1"/>
    <col min="10970" max="10970" width="13.5703125" style="130" customWidth="1"/>
    <col min="10971" max="10971" width="15.28515625" style="130" customWidth="1"/>
    <col min="10972" max="10976" width="15" style="130" customWidth="1"/>
    <col min="10977" max="10977" width="22.28515625" style="130" customWidth="1"/>
    <col min="10978" max="10978" width="20.28515625" style="130" customWidth="1"/>
    <col min="10979" max="10979" width="22.85546875" style="130" customWidth="1"/>
    <col min="10980" max="10980" width="17.28515625" style="130" customWidth="1"/>
    <col min="10981" max="10981" width="17" style="130" customWidth="1"/>
    <col min="10982" max="10982" width="19.42578125" style="130" customWidth="1"/>
    <col min="10983" max="11216" width="9.140625" style="130"/>
    <col min="11217" max="11217" width="12" style="130" customWidth="1"/>
    <col min="11218" max="11218" width="6.5703125" style="130" customWidth="1"/>
    <col min="11219" max="11219" width="17.7109375" style="130" customWidth="1"/>
    <col min="11220" max="11220" width="24" style="130" customWidth="1"/>
    <col min="11221" max="11221" width="19.42578125" style="130" customWidth="1"/>
    <col min="11222" max="11222" width="14.5703125" style="130" customWidth="1"/>
    <col min="11223" max="11223" width="13" style="130" customWidth="1"/>
    <col min="11224" max="11224" width="13.5703125" style="130" customWidth="1"/>
    <col min="11225" max="11225" width="15" style="130" customWidth="1"/>
    <col min="11226" max="11226" width="13.5703125" style="130" customWidth="1"/>
    <col min="11227" max="11227" width="15.28515625" style="130" customWidth="1"/>
    <col min="11228" max="11232" width="15" style="130" customWidth="1"/>
    <col min="11233" max="11233" width="22.28515625" style="130" customWidth="1"/>
    <col min="11234" max="11234" width="20.28515625" style="130" customWidth="1"/>
    <col min="11235" max="11235" width="22.85546875" style="130" customWidth="1"/>
    <col min="11236" max="11236" width="17.28515625" style="130" customWidth="1"/>
    <col min="11237" max="11237" width="17" style="130" customWidth="1"/>
    <col min="11238" max="11238" width="19.42578125" style="130" customWidth="1"/>
    <col min="11239" max="11472" width="9.140625" style="130"/>
    <col min="11473" max="11473" width="12" style="130" customWidth="1"/>
    <col min="11474" max="11474" width="6.5703125" style="130" customWidth="1"/>
    <col min="11475" max="11475" width="17.7109375" style="130" customWidth="1"/>
    <col min="11476" max="11476" width="24" style="130" customWidth="1"/>
    <col min="11477" max="11477" width="19.42578125" style="130" customWidth="1"/>
    <col min="11478" max="11478" width="14.5703125" style="130" customWidth="1"/>
    <col min="11479" max="11479" width="13" style="130" customWidth="1"/>
    <col min="11480" max="11480" width="13.5703125" style="130" customWidth="1"/>
    <col min="11481" max="11481" width="15" style="130" customWidth="1"/>
    <col min="11482" max="11482" width="13.5703125" style="130" customWidth="1"/>
    <col min="11483" max="11483" width="15.28515625" style="130" customWidth="1"/>
    <col min="11484" max="11488" width="15" style="130" customWidth="1"/>
    <col min="11489" max="11489" width="22.28515625" style="130" customWidth="1"/>
    <col min="11490" max="11490" width="20.28515625" style="130" customWidth="1"/>
    <col min="11491" max="11491" width="22.85546875" style="130" customWidth="1"/>
    <col min="11492" max="11492" width="17.28515625" style="130" customWidth="1"/>
    <col min="11493" max="11493" width="17" style="130" customWidth="1"/>
    <col min="11494" max="11494" width="19.42578125" style="130" customWidth="1"/>
    <col min="11495" max="11728" width="9.140625" style="130"/>
    <col min="11729" max="11729" width="12" style="130" customWidth="1"/>
    <col min="11730" max="11730" width="6.5703125" style="130" customWidth="1"/>
    <col min="11731" max="11731" width="17.7109375" style="130" customWidth="1"/>
    <col min="11732" max="11732" width="24" style="130" customWidth="1"/>
    <col min="11733" max="11733" width="19.42578125" style="130" customWidth="1"/>
    <col min="11734" max="11734" width="14.5703125" style="130" customWidth="1"/>
    <col min="11735" max="11735" width="13" style="130" customWidth="1"/>
    <col min="11736" max="11736" width="13.5703125" style="130" customWidth="1"/>
    <col min="11737" max="11737" width="15" style="130" customWidth="1"/>
    <col min="11738" max="11738" width="13.5703125" style="130" customWidth="1"/>
    <col min="11739" max="11739" width="15.28515625" style="130" customWidth="1"/>
    <col min="11740" max="11744" width="15" style="130" customWidth="1"/>
    <col min="11745" max="11745" width="22.28515625" style="130" customWidth="1"/>
    <col min="11746" max="11746" width="20.28515625" style="130" customWidth="1"/>
    <col min="11747" max="11747" width="22.85546875" style="130" customWidth="1"/>
    <col min="11748" max="11748" width="17.28515625" style="130" customWidth="1"/>
    <col min="11749" max="11749" width="17" style="130" customWidth="1"/>
    <col min="11750" max="11750" width="19.42578125" style="130" customWidth="1"/>
    <col min="11751" max="11984" width="9.140625" style="130"/>
    <col min="11985" max="11985" width="12" style="130" customWidth="1"/>
    <col min="11986" max="11986" width="6.5703125" style="130" customWidth="1"/>
    <col min="11987" max="11987" width="17.7109375" style="130" customWidth="1"/>
    <col min="11988" max="11988" width="24" style="130" customWidth="1"/>
    <col min="11989" max="11989" width="19.42578125" style="130" customWidth="1"/>
    <col min="11990" max="11990" width="14.5703125" style="130" customWidth="1"/>
    <col min="11991" max="11991" width="13" style="130" customWidth="1"/>
    <col min="11992" max="11992" width="13.5703125" style="130" customWidth="1"/>
    <col min="11993" max="11993" width="15" style="130" customWidth="1"/>
    <col min="11994" max="11994" width="13.5703125" style="130" customWidth="1"/>
    <col min="11995" max="11995" width="15.28515625" style="130" customWidth="1"/>
    <col min="11996" max="12000" width="15" style="130" customWidth="1"/>
    <col min="12001" max="12001" width="22.28515625" style="130" customWidth="1"/>
    <col min="12002" max="12002" width="20.28515625" style="130" customWidth="1"/>
    <col min="12003" max="12003" width="22.85546875" style="130" customWidth="1"/>
    <col min="12004" max="12004" width="17.28515625" style="130" customWidth="1"/>
    <col min="12005" max="12005" width="17" style="130" customWidth="1"/>
    <col min="12006" max="12006" width="19.42578125" style="130" customWidth="1"/>
    <col min="12007" max="12240" width="9.140625" style="130"/>
    <col min="12241" max="12241" width="12" style="130" customWidth="1"/>
    <col min="12242" max="12242" width="6.5703125" style="130" customWidth="1"/>
    <col min="12243" max="12243" width="17.7109375" style="130" customWidth="1"/>
    <col min="12244" max="12244" width="24" style="130" customWidth="1"/>
    <col min="12245" max="12245" width="19.42578125" style="130" customWidth="1"/>
    <col min="12246" max="12246" width="14.5703125" style="130" customWidth="1"/>
    <col min="12247" max="12247" width="13" style="130" customWidth="1"/>
    <col min="12248" max="12248" width="13.5703125" style="130" customWidth="1"/>
    <col min="12249" max="12249" width="15" style="130" customWidth="1"/>
    <col min="12250" max="12250" width="13.5703125" style="130" customWidth="1"/>
    <col min="12251" max="12251" width="15.28515625" style="130" customWidth="1"/>
    <col min="12252" max="12256" width="15" style="130" customWidth="1"/>
    <col min="12257" max="12257" width="22.28515625" style="130" customWidth="1"/>
    <col min="12258" max="12258" width="20.28515625" style="130" customWidth="1"/>
    <col min="12259" max="12259" width="22.85546875" style="130" customWidth="1"/>
    <col min="12260" max="12260" width="17.28515625" style="130" customWidth="1"/>
    <col min="12261" max="12261" width="17" style="130" customWidth="1"/>
    <col min="12262" max="12262" width="19.42578125" style="130" customWidth="1"/>
    <col min="12263" max="12496" width="9.140625" style="130"/>
    <col min="12497" max="12497" width="12" style="130" customWidth="1"/>
    <col min="12498" max="12498" width="6.5703125" style="130" customWidth="1"/>
    <col min="12499" max="12499" width="17.7109375" style="130" customWidth="1"/>
    <col min="12500" max="12500" width="24" style="130" customWidth="1"/>
    <col min="12501" max="12501" width="19.42578125" style="130" customWidth="1"/>
    <col min="12502" max="12502" width="14.5703125" style="130" customWidth="1"/>
    <col min="12503" max="12503" width="13" style="130" customWidth="1"/>
    <col min="12504" max="12504" width="13.5703125" style="130" customWidth="1"/>
    <col min="12505" max="12505" width="15" style="130" customWidth="1"/>
    <col min="12506" max="12506" width="13.5703125" style="130" customWidth="1"/>
    <col min="12507" max="12507" width="15.28515625" style="130" customWidth="1"/>
    <col min="12508" max="12512" width="15" style="130" customWidth="1"/>
    <col min="12513" max="12513" width="22.28515625" style="130" customWidth="1"/>
    <col min="12514" max="12514" width="20.28515625" style="130" customWidth="1"/>
    <col min="12515" max="12515" width="22.85546875" style="130" customWidth="1"/>
    <col min="12516" max="12516" width="17.28515625" style="130" customWidth="1"/>
    <col min="12517" max="12517" width="17" style="130" customWidth="1"/>
    <col min="12518" max="12518" width="19.42578125" style="130" customWidth="1"/>
    <col min="12519" max="12752" width="9.140625" style="130"/>
    <col min="12753" max="12753" width="12" style="130" customWidth="1"/>
    <col min="12754" max="12754" width="6.5703125" style="130" customWidth="1"/>
    <col min="12755" max="12755" width="17.7109375" style="130" customWidth="1"/>
    <col min="12756" max="12756" width="24" style="130" customWidth="1"/>
    <col min="12757" max="12757" width="19.42578125" style="130" customWidth="1"/>
    <col min="12758" max="12758" width="14.5703125" style="130" customWidth="1"/>
    <col min="12759" max="12759" width="13" style="130" customWidth="1"/>
    <col min="12760" max="12760" width="13.5703125" style="130" customWidth="1"/>
    <col min="12761" max="12761" width="15" style="130" customWidth="1"/>
    <col min="12762" max="12762" width="13.5703125" style="130" customWidth="1"/>
    <col min="12763" max="12763" width="15.28515625" style="130" customWidth="1"/>
    <col min="12764" max="12768" width="15" style="130" customWidth="1"/>
    <col min="12769" max="12769" width="22.28515625" style="130" customWidth="1"/>
    <col min="12770" max="12770" width="20.28515625" style="130" customWidth="1"/>
    <col min="12771" max="12771" width="22.85546875" style="130" customWidth="1"/>
    <col min="12772" max="12772" width="17.28515625" style="130" customWidth="1"/>
    <col min="12773" max="12773" width="17" style="130" customWidth="1"/>
    <col min="12774" max="12774" width="19.42578125" style="130" customWidth="1"/>
    <col min="12775" max="13008" width="9.140625" style="130"/>
    <col min="13009" max="13009" width="12" style="130" customWidth="1"/>
    <col min="13010" max="13010" width="6.5703125" style="130" customWidth="1"/>
    <col min="13011" max="13011" width="17.7109375" style="130" customWidth="1"/>
    <col min="13012" max="13012" width="24" style="130" customWidth="1"/>
    <col min="13013" max="13013" width="19.42578125" style="130" customWidth="1"/>
    <col min="13014" max="13014" width="14.5703125" style="130" customWidth="1"/>
    <col min="13015" max="13015" width="13" style="130" customWidth="1"/>
    <col min="13016" max="13016" width="13.5703125" style="130" customWidth="1"/>
    <col min="13017" max="13017" width="15" style="130" customWidth="1"/>
    <col min="13018" max="13018" width="13.5703125" style="130" customWidth="1"/>
    <col min="13019" max="13019" width="15.28515625" style="130" customWidth="1"/>
    <col min="13020" max="13024" width="15" style="130" customWidth="1"/>
    <col min="13025" max="13025" width="22.28515625" style="130" customWidth="1"/>
    <col min="13026" max="13026" width="20.28515625" style="130" customWidth="1"/>
    <col min="13027" max="13027" width="22.85546875" style="130" customWidth="1"/>
    <col min="13028" max="13028" width="17.28515625" style="130" customWidth="1"/>
    <col min="13029" max="13029" width="17" style="130" customWidth="1"/>
    <col min="13030" max="13030" width="19.42578125" style="130" customWidth="1"/>
    <col min="13031" max="13264" width="9.140625" style="130"/>
    <col min="13265" max="13265" width="12" style="130" customWidth="1"/>
    <col min="13266" max="13266" width="6.5703125" style="130" customWidth="1"/>
    <col min="13267" max="13267" width="17.7109375" style="130" customWidth="1"/>
    <col min="13268" max="13268" width="24" style="130" customWidth="1"/>
    <col min="13269" max="13269" width="19.42578125" style="130" customWidth="1"/>
    <col min="13270" max="13270" width="14.5703125" style="130" customWidth="1"/>
    <col min="13271" max="13271" width="13" style="130" customWidth="1"/>
    <col min="13272" max="13272" width="13.5703125" style="130" customWidth="1"/>
    <col min="13273" max="13273" width="15" style="130" customWidth="1"/>
    <col min="13274" max="13274" width="13.5703125" style="130" customWidth="1"/>
    <col min="13275" max="13275" width="15.28515625" style="130" customWidth="1"/>
    <col min="13276" max="13280" width="15" style="130" customWidth="1"/>
    <col min="13281" max="13281" width="22.28515625" style="130" customWidth="1"/>
    <col min="13282" max="13282" width="20.28515625" style="130" customWidth="1"/>
    <col min="13283" max="13283" width="22.85546875" style="130" customWidth="1"/>
    <col min="13284" max="13284" width="17.28515625" style="130" customWidth="1"/>
    <col min="13285" max="13285" width="17" style="130" customWidth="1"/>
    <col min="13286" max="13286" width="19.42578125" style="130" customWidth="1"/>
    <col min="13287" max="13520" width="9.140625" style="130"/>
    <col min="13521" max="13521" width="12" style="130" customWidth="1"/>
    <col min="13522" max="13522" width="6.5703125" style="130" customWidth="1"/>
    <col min="13523" max="13523" width="17.7109375" style="130" customWidth="1"/>
    <col min="13524" max="13524" width="24" style="130" customWidth="1"/>
    <col min="13525" max="13525" width="19.42578125" style="130" customWidth="1"/>
    <col min="13526" max="13526" width="14.5703125" style="130" customWidth="1"/>
    <col min="13527" max="13527" width="13" style="130" customWidth="1"/>
    <col min="13528" max="13528" width="13.5703125" style="130" customWidth="1"/>
    <col min="13529" max="13529" width="15" style="130" customWidth="1"/>
    <col min="13530" max="13530" width="13.5703125" style="130" customWidth="1"/>
    <col min="13531" max="13531" width="15.28515625" style="130" customWidth="1"/>
    <col min="13532" max="13536" width="15" style="130" customWidth="1"/>
    <col min="13537" max="13537" width="22.28515625" style="130" customWidth="1"/>
    <col min="13538" max="13538" width="20.28515625" style="130" customWidth="1"/>
    <col min="13539" max="13539" width="22.85546875" style="130" customWidth="1"/>
    <col min="13540" max="13540" width="17.28515625" style="130" customWidth="1"/>
    <col min="13541" max="13541" width="17" style="130" customWidth="1"/>
    <col min="13542" max="13542" width="19.42578125" style="130" customWidth="1"/>
    <col min="13543" max="13776" width="9.140625" style="130"/>
    <col min="13777" max="13777" width="12" style="130" customWidth="1"/>
    <col min="13778" max="13778" width="6.5703125" style="130" customWidth="1"/>
    <col min="13779" max="13779" width="17.7109375" style="130" customWidth="1"/>
    <col min="13780" max="13780" width="24" style="130" customWidth="1"/>
    <col min="13781" max="13781" width="19.42578125" style="130" customWidth="1"/>
    <col min="13782" max="13782" width="14.5703125" style="130" customWidth="1"/>
    <col min="13783" max="13783" width="13" style="130" customWidth="1"/>
    <col min="13784" max="13784" width="13.5703125" style="130" customWidth="1"/>
    <col min="13785" max="13785" width="15" style="130" customWidth="1"/>
    <col min="13786" max="13786" width="13.5703125" style="130" customWidth="1"/>
    <col min="13787" max="13787" width="15.28515625" style="130" customWidth="1"/>
    <col min="13788" max="13792" width="15" style="130" customWidth="1"/>
    <col min="13793" max="13793" width="22.28515625" style="130" customWidth="1"/>
    <col min="13794" max="13794" width="20.28515625" style="130" customWidth="1"/>
    <col min="13795" max="13795" width="22.85546875" style="130" customWidth="1"/>
    <col min="13796" max="13796" width="17.28515625" style="130" customWidth="1"/>
    <col min="13797" max="13797" width="17" style="130" customWidth="1"/>
    <col min="13798" max="13798" width="19.42578125" style="130" customWidth="1"/>
    <col min="13799" max="14032" width="9.140625" style="130"/>
    <col min="14033" max="14033" width="12" style="130" customWidth="1"/>
    <col min="14034" max="14034" width="6.5703125" style="130" customWidth="1"/>
    <col min="14035" max="14035" width="17.7109375" style="130" customWidth="1"/>
    <col min="14036" max="14036" width="24" style="130" customWidth="1"/>
    <col min="14037" max="14037" width="19.42578125" style="130" customWidth="1"/>
    <col min="14038" max="14038" width="14.5703125" style="130" customWidth="1"/>
    <col min="14039" max="14039" width="13" style="130" customWidth="1"/>
    <col min="14040" max="14040" width="13.5703125" style="130" customWidth="1"/>
    <col min="14041" max="14041" width="15" style="130" customWidth="1"/>
    <col min="14042" max="14042" width="13.5703125" style="130" customWidth="1"/>
    <col min="14043" max="14043" width="15.28515625" style="130" customWidth="1"/>
    <col min="14044" max="14048" width="15" style="130" customWidth="1"/>
    <col min="14049" max="14049" width="22.28515625" style="130" customWidth="1"/>
    <col min="14050" max="14050" width="20.28515625" style="130" customWidth="1"/>
    <col min="14051" max="14051" width="22.85546875" style="130" customWidth="1"/>
    <col min="14052" max="14052" width="17.28515625" style="130" customWidth="1"/>
    <col min="14053" max="14053" width="17" style="130" customWidth="1"/>
    <col min="14054" max="14054" width="19.42578125" style="130" customWidth="1"/>
    <col min="14055" max="14288" width="9.140625" style="130"/>
    <col min="14289" max="14289" width="12" style="130" customWidth="1"/>
    <col min="14290" max="14290" width="6.5703125" style="130" customWidth="1"/>
    <col min="14291" max="14291" width="17.7109375" style="130" customWidth="1"/>
    <col min="14292" max="14292" width="24" style="130" customWidth="1"/>
    <col min="14293" max="14293" width="19.42578125" style="130" customWidth="1"/>
    <col min="14294" max="14294" width="14.5703125" style="130" customWidth="1"/>
    <col min="14295" max="14295" width="13" style="130" customWidth="1"/>
    <col min="14296" max="14296" width="13.5703125" style="130" customWidth="1"/>
    <col min="14297" max="14297" width="15" style="130" customWidth="1"/>
    <col min="14298" max="14298" width="13.5703125" style="130" customWidth="1"/>
    <col min="14299" max="14299" width="15.28515625" style="130" customWidth="1"/>
    <col min="14300" max="14304" width="15" style="130" customWidth="1"/>
    <col min="14305" max="14305" width="22.28515625" style="130" customWidth="1"/>
    <col min="14306" max="14306" width="20.28515625" style="130" customWidth="1"/>
    <col min="14307" max="14307" width="22.85546875" style="130" customWidth="1"/>
    <col min="14308" max="14308" width="17.28515625" style="130" customWidth="1"/>
    <col min="14309" max="14309" width="17" style="130" customWidth="1"/>
    <col min="14310" max="14310" width="19.42578125" style="130" customWidth="1"/>
    <col min="14311" max="14544" width="9.140625" style="130"/>
    <col min="14545" max="14545" width="12" style="130" customWidth="1"/>
    <col min="14546" max="14546" width="6.5703125" style="130" customWidth="1"/>
    <col min="14547" max="14547" width="17.7109375" style="130" customWidth="1"/>
    <col min="14548" max="14548" width="24" style="130" customWidth="1"/>
    <col min="14549" max="14549" width="19.42578125" style="130" customWidth="1"/>
    <col min="14550" max="14550" width="14.5703125" style="130" customWidth="1"/>
    <col min="14551" max="14551" width="13" style="130" customWidth="1"/>
    <col min="14552" max="14552" width="13.5703125" style="130" customWidth="1"/>
    <col min="14553" max="14553" width="15" style="130" customWidth="1"/>
    <col min="14554" max="14554" width="13.5703125" style="130" customWidth="1"/>
    <col min="14555" max="14555" width="15.28515625" style="130" customWidth="1"/>
    <col min="14556" max="14560" width="15" style="130" customWidth="1"/>
    <col min="14561" max="14561" width="22.28515625" style="130" customWidth="1"/>
    <col min="14562" max="14562" width="20.28515625" style="130" customWidth="1"/>
    <col min="14563" max="14563" width="22.85546875" style="130" customWidth="1"/>
    <col min="14564" max="14564" width="17.28515625" style="130" customWidth="1"/>
    <col min="14565" max="14565" width="17" style="130" customWidth="1"/>
    <col min="14566" max="14566" width="19.42578125" style="130" customWidth="1"/>
    <col min="14567" max="14800" width="9.140625" style="130"/>
    <col min="14801" max="14801" width="12" style="130" customWidth="1"/>
    <col min="14802" max="14802" width="6.5703125" style="130" customWidth="1"/>
    <col min="14803" max="14803" width="17.7109375" style="130" customWidth="1"/>
    <col min="14804" max="14804" width="24" style="130" customWidth="1"/>
    <col min="14805" max="14805" width="19.42578125" style="130" customWidth="1"/>
    <col min="14806" max="14806" width="14.5703125" style="130" customWidth="1"/>
    <col min="14807" max="14807" width="13" style="130" customWidth="1"/>
    <col min="14808" max="14808" width="13.5703125" style="130" customWidth="1"/>
    <col min="14809" max="14809" width="15" style="130" customWidth="1"/>
    <col min="14810" max="14810" width="13.5703125" style="130" customWidth="1"/>
    <col min="14811" max="14811" width="15.28515625" style="130" customWidth="1"/>
    <col min="14812" max="14816" width="15" style="130" customWidth="1"/>
    <col min="14817" max="14817" width="22.28515625" style="130" customWidth="1"/>
    <col min="14818" max="14818" width="20.28515625" style="130" customWidth="1"/>
    <col min="14819" max="14819" width="22.85546875" style="130" customWidth="1"/>
    <col min="14820" max="14820" width="17.28515625" style="130" customWidth="1"/>
    <col min="14821" max="14821" width="17" style="130" customWidth="1"/>
    <col min="14822" max="14822" width="19.42578125" style="130" customWidth="1"/>
    <col min="14823" max="15056" width="9.140625" style="130"/>
    <col min="15057" max="15057" width="12" style="130" customWidth="1"/>
    <col min="15058" max="15058" width="6.5703125" style="130" customWidth="1"/>
    <col min="15059" max="15059" width="17.7109375" style="130" customWidth="1"/>
    <col min="15060" max="15060" width="24" style="130" customWidth="1"/>
    <col min="15061" max="15061" width="19.42578125" style="130" customWidth="1"/>
    <col min="15062" max="15062" width="14.5703125" style="130" customWidth="1"/>
    <col min="15063" max="15063" width="13" style="130" customWidth="1"/>
    <col min="15064" max="15064" width="13.5703125" style="130" customWidth="1"/>
    <col min="15065" max="15065" width="15" style="130" customWidth="1"/>
    <col min="15066" max="15066" width="13.5703125" style="130" customWidth="1"/>
    <col min="15067" max="15067" width="15.28515625" style="130" customWidth="1"/>
    <col min="15068" max="15072" width="15" style="130" customWidth="1"/>
    <col min="15073" max="15073" width="22.28515625" style="130" customWidth="1"/>
    <col min="15074" max="15074" width="20.28515625" style="130" customWidth="1"/>
    <col min="15075" max="15075" width="22.85546875" style="130" customWidth="1"/>
    <col min="15076" max="15076" width="17.28515625" style="130" customWidth="1"/>
    <col min="15077" max="15077" width="17" style="130" customWidth="1"/>
    <col min="15078" max="15078" width="19.42578125" style="130" customWidth="1"/>
    <col min="15079" max="15312" width="9.140625" style="130"/>
    <col min="15313" max="15313" width="12" style="130" customWidth="1"/>
    <col min="15314" max="15314" width="6.5703125" style="130" customWidth="1"/>
    <col min="15315" max="15315" width="17.7109375" style="130" customWidth="1"/>
    <col min="15316" max="15316" width="24" style="130" customWidth="1"/>
    <col min="15317" max="15317" width="19.42578125" style="130" customWidth="1"/>
    <col min="15318" max="15318" width="14.5703125" style="130" customWidth="1"/>
    <col min="15319" max="15319" width="13" style="130" customWidth="1"/>
    <col min="15320" max="15320" width="13.5703125" style="130" customWidth="1"/>
    <col min="15321" max="15321" width="15" style="130" customWidth="1"/>
    <col min="15322" max="15322" width="13.5703125" style="130" customWidth="1"/>
    <col min="15323" max="15323" width="15.28515625" style="130" customWidth="1"/>
    <col min="15324" max="15328" width="15" style="130" customWidth="1"/>
    <col min="15329" max="15329" width="22.28515625" style="130" customWidth="1"/>
    <col min="15330" max="15330" width="20.28515625" style="130" customWidth="1"/>
    <col min="15331" max="15331" width="22.85546875" style="130" customWidth="1"/>
    <col min="15332" max="15332" width="17.28515625" style="130" customWidth="1"/>
    <col min="15333" max="15333" width="17" style="130" customWidth="1"/>
    <col min="15334" max="15334" width="19.42578125" style="130" customWidth="1"/>
    <col min="15335" max="15568" width="9.140625" style="130"/>
    <col min="15569" max="15569" width="12" style="130" customWidth="1"/>
    <col min="15570" max="15570" width="6.5703125" style="130" customWidth="1"/>
    <col min="15571" max="15571" width="17.7109375" style="130" customWidth="1"/>
    <col min="15572" max="15572" width="24" style="130" customWidth="1"/>
    <col min="15573" max="15573" width="19.42578125" style="130" customWidth="1"/>
    <col min="15574" max="15574" width="14.5703125" style="130" customWidth="1"/>
    <col min="15575" max="15575" width="13" style="130" customWidth="1"/>
    <col min="15576" max="15576" width="13.5703125" style="130" customWidth="1"/>
    <col min="15577" max="15577" width="15" style="130" customWidth="1"/>
    <col min="15578" max="15578" width="13.5703125" style="130" customWidth="1"/>
    <col min="15579" max="15579" width="15.28515625" style="130" customWidth="1"/>
    <col min="15580" max="15584" width="15" style="130" customWidth="1"/>
    <col min="15585" max="15585" width="22.28515625" style="130" customWidth="1"/>
    <col min="15586" max="15586" width="20.28515625" style="130" customWidth="1"/>
    <col min="15587" max="15587" width="22.85546875" style="130" customWidth="1"/>
    <col min="15588" max="15588" width="17.28515625" style="130" customWidth="1"/>
    <col min="15589" max="15589" width="17" style="130" customWidth="1"/>
    <col min="15590" max="15590" width="19.42578125" style="130" customWidth="1"/>
    <col min="15591" max="15824" width="9.140625" style="130"/>
    <col min="15825" max="15825" width="12" style="130" customWidth="1"/>
    <col min="15826" max="15826" width="6.5703125" style="130" customWidth="1"/>
    <col min="15827" max="15827" width="17.7109375" style="130" customWidth="1"/>
    <col min="15828" max="15828" width="24" style="130" customWidth="1"/>
    <col min="15829" max="15829" width="19.42578125" style="130" customWidth="1"/>
    <col min="15830" max="15830" width="14.5703125" style="130" customWidth="1"/>
    <col min="15831" max="15831" width="13" style="130" customWidth="1"/>
    <col min="15832" max="15832" width="13.5703125" style="130" customWidth="1"/>
    <col min="15833" max="15833" width="15" style="130" customWidth="1"/>
    <col min="15834" max="15834" width="13.5703125" style="130" customWidth="1"/>
    <col min="15835" max="15835" width="15.28515625" style="130" customWidth="1"/>
    <col min="15836" max="15840" width="15" style="130" customWidth="1"/>
    <col min="15841" max="15841" width="22.28515625" style="130" customWidth="1"/>
    <col min="15842" max="15842" width="20.28515625" style="130" customWidth="1"/>
    <col min="15843" max="15843" width="22.85546875" style="130" customWidth="1"/>
    <col min="15844" max="15844" width="17.28515625" style="130" customWidth="1"/>
    <col min="15845" max="15845" width="17" style="130" customWidth="1"/>
    <col min="15846" max="15846" width="19.42578125" style="130" customWidth="1"/>
    <col min="15847" max="16080" width="9.140625" style="130"/>
    <col min="16081" max="16081" width="12" style="130" customWidth="1"/>
    <col min="16082" max="16082" width="6.5703125" style="130" customWidth="1"/>
    <col min="16083" max="16083" width="17.7109375" style="130" customWidth="1"/>
    <col min="16084" max="16084" width="24" style="130" customWidth="1"/>
    <col min="16085" max="16085" width="19.42578125" style="130" customWidth="1"/>
    <col min="16086" max="16086" width="14.5703125" style="130" customWidth="1"/>
    <col min="16087" max="16087" width="13" style="130" customWidth="1"/>
    <col min="16088" max="16088" width="13.5703125" style="130" customWidth="1"/>
    <col min="16089" max="16089" width="15" style="130" customWidth="1"/>
    <col min="16090" max="16090" width="13.5703125" style="130" customWidth="1"/>
    <col min="16091" max="16091" width="15.28515625" style="130" customWidth="1"/>
    <col min="16092" max="16096" width="15" style="130" customWidth="1"/>
    <col min="16097" max="16097" width="22.28515625" style="130" customWidth="1"/>
    <col min="16098" max="16098" width="20.28515625" style="130" customWidth="1"/>
    <col min="16099" max="16099" width="22.85546875" style="130" customWidth="1"/>
    <col min="16100" max="16100" width="17.28515625" style="130" customWidth="1"/>
    <col min="16101" max="16101" width="17" style="130" customWidth="1"/>
    <col min="16102" max="16102" width="19.42578125" style="130" customWidth="1"/>
    <col min="16103" max="16384" width="9.140625" style="130"/>
  </cols>
  <sheetData>
    <row r="4" spans="1:11" ht="36.75" customHeight="1" thickBot="1" x14ac:dyDescent="0.3">
      <c r="B4" s="189" t="s">
        <v>934</v>
      </c>
      <c r="C4" s="189"/>
      <c r="D4" s="189"/>
      <c r="E4" s="189"/>
      <c r="F4" s="189"/>
      <c r="G4" s="189"/>
      <c r="H4" s="189"/>
      <c r="I4" s="189"/>
      <c r="J4" s="189"/>
      <c r="K4" s="189"/>
    </row>
    <row r="5" spans="1:11" s="151" customFormat="1" ht="169.5" customHeight="1" thickBot="1" x14ac:dyDescent="0.25">
      <c r="A5" s="152" t="s">
        <v>2</v>
      </c>
      <c r="B5" s="153" t="s">
        <v>739</v>
      </c>
      <c r="C5" s="153" t="s">
        <v>935</v>
      </c>
      <c r="D5" s="153" t="s">
        <v>5</v>
      </c>
      <c r="E5" s="153" t="s">
        <v>6</v>
      </c>
      <c r="F5" s="153" t="s">
        <v>7</v>
      </c>
      <c r="G5" s="153" t="s">
        <v>8</v>
      </c>
      <c r="H5" s="153" t="s">
        <v>9</v>
      </c>
      <c r="I5" s="180" t="s">
        <v>1282</v>
      </c>
      <c r="J5" s="154" t="s">
        <v>10</v>
      </c>
      <c r="K5" s="153" t="s">
        <v>936</v>
      </c>
    </row>
    <row r="6" spans="1:11" s="155" customFormat="1" x14ac:dyDescent="0.2">
      <c r="A6" s="136">
        <v>1</v>
      </c>
      <c r="B6" s="136">
        <v>2</v>
      </c>
      <c r="C6" s="136">
        <v>3</v>
      </c>
      <c r="D6" s="136">
        <v>4</v>
      </c>
      <c r="E6" s="136">
        <v>5</v>
      </c>
      <c r="F6" s="136">
        <v>6</v>
      </c>
      <c r="G6" s="136">
        <v>7</v>
      </c>
      <c r="H6" s="136">
        <v>8</v>
      </c>
      <c r="I6" s="136">
        <v>9</v>
      </c>
      <c r="J6" s="136">
        <v>10</v>
      </c>
      <c r="K6" s="136">
        <v>11</v>
      </c>
    </row>
    <row r="7" spans="1:11" ht="63.75" x14ac:dyDescent="0.2">
      <c r="A7" s="126">
        <v>6</v>
      </c>
      <c r="B7" s="17" t="s">
        <v>937</v>
      </c>
      <c r="C7" s="126" t="s">
        <v>941</v>
      </c>
      <c r="D7" s="126" t="s">
        <v>942</v>
      </c>
      <c r="E7" s="126">
        <v>122</v>
      </c>
      <c r="F7" s="126">
        <v>66870</v>
      </c>
      <c r="G7" s="116">
        <v>30756.2</v>
      </c>
      <c r="H7" s="126" t="s">
        <v>943</v>
      </c>
      <c r="I7" s="129" t="s">
        <v>1283</v>
      </c>
      <c r="J7" s="126" t="s">
        <v>938</v>
      </c>
      <c r="K7" s="126" t="s">
        <v>940</v>
      </c>
    </row>
    <row r="8" spans="1:11" ht="63.75" x14ac:dyDescent="0.2">
      <c r="A8" s="28">
        <v>7</v>
      </c>
      <c r="B8" s="17" t="s">
        <v>937</v>
      </c>
      <c r="C8" s="126" t="s">
        <v>944</v>
      </c>
      <c r="D8" s="126" t="s">
        <v>945</v>
      </c>
      <c r="E8" s="126">
        <v>41</v>
      </c>
      <c r="F8" s="126">
        <v>2247292</v>
      </c>
      <c r="G8" s="116" t="s">
        <v>946</v>
      </c>
      <c r="H8" s="126" t="s">
        <v>947</v>
      </c>
      <c r="I8" s="129" t="s">
        <v>1283</v>
      </c>
      <c r="J8" s="126" t="s">
        <v>938</v>
      </c>
      <c r="K8" s="126" t="s">
        <v>940</v>
      </c>
    </row>
    <row r="9" spans="1:11" ht="63.75" x14ac:dyDescent="0.2">
      <c r="A9" s="28">
        <v>8</v>
      </c>
      <c r="B9" s="17" t="s">
        <v>937</v>
      </c>
      <c r="C9" s="126" t="s">
        <v>948</v>
      </c>
      <c r="D9" s="126" t="s">
        <v>949</v>
      </c>
      <c r="E9" s="126">
        <v>96</v>
      </c>
      <c r="F9" s="126">
        <v>52619</v>
      </c>
      <c r="G9" s="116" t="s">
        <v>950</v>
      </c>
      <c r="H9" s="126" t="s">
        <v>951</v>
      </c>
      <c r="I9" s="129" t="s">
        <v>1283</v>
      </c>
      <c r="J9" s="126" t="s">
        <v>938</v>
      </c>
      <c r="K9" s="126" t="s">
        <v>940</v>
      </c>
    </row>
    <row r="10" spans="1:11" ht="63.75" x14ac:dyDescent="0.2">
      <c r="A10" s="28">
        <v>9</v>
      </c>
      <c r="B10" s="17" t="s">
        <v>937</v>
      </c>
      <c r="C10" s="126" t="s">
        <v>952</v>
      </c>
      <c r="D10" s="126" t="s">
        <v>953</v>
      </c>
      <c r="E10" s="126">
        <v>210</v>
      </c>
      <c r="F10" s="126">
        <v>115105</v>
      </c>
      <c r="G10" s="116" t="s">
        <v>954</v>
      </c>
      <c r="H10" s="126" t="s">
        <v>955</v>
      </c>
      <c r="I10" s="129" t="s">
        <v>1283</v>
      </c>
      <c r="J10" s="126" t="s">
        <v>938</v>
      </c>
      <c r="K10" s="126" t="s">
        <v>940</v>
      </c>
    </row>
    <row r="11" spans="1:11" ht="63.75" x14ac:dyDescent="0.2">
      <c r="A11" s="28">
        <v>10</v>
      </c>
      <c r="B11" s="17" t="s">
        <v>937</v>
      </c>
      <c r="C11" s="126" t="s">
        <v>956</v>
      </c>
      <c r="D11" s="126" t="s">
        <v>957</v>
      </c>
      <c r="E11" s="126">
        <v>93</v>
      </c>
      <c r="F11" s="126">
        <v>22669.68</v>
      </c>
      <c r="G11" s="116" t="s">
        <v>958</v>
      </c>
      <c r="H11" s="126" t="s">
        <v>959</v>
      </c>
      <c r="I11" s="129" t="s">
        <v>1283</v>
      </c>
      <c r="J11" s="126" t="s">
        <v>938</v>
      </c>
      <c r="K11" s="126" t="s">
        <v>940</v>
      </c>
    </row>
    <row r="12" spans="1:11" ht="63.75" x14ac:dyDescent="0.2">
      <c r="A12" s="28">
        <v>11</v>
      </c>
      <c r="B12" s="17" t="s">
        <v>937</v>
      </c>
      <c r="C12" s="126" t="s">
        <v>960</v>
      </c>
      <c r="D12" s="126" t="s">
        <v>961</v>
      </c>
      <c r="E12" s="126">
        <v>36</v>
      </c>
      <c r="F12" s="126">
        <v>19732</v>
      </c>
      <c r="G12" s="116" t="s">
        <v>962</v>
      </c>
      <c r="H12" s="126" t="s">
        <v>963</v>
      </c>
      <c r="I12" s="129" t="s">
        <v>1283</v>
      </c>
      <c r="J12" s="126" t="s">
        <v>938</v>
      </c>
      <c r="K12" s="126" t="s">
        <v>940</v>
      </c>
    </row>
    <row r="13" spans="1:11" ht="80.25" customHeight="1" x14ac:dyDescent="0.2">
      <c r="A13" s="167">
        <v>65</v>
      </c>
      <c r="B13" s="17" t="s">
        <v>937</v>
      </c>
      <c r="C13" s="126" t="s">
        <v>964</v>
      </c>
      <c r="D13" s="126" t="s">
        <v>965</v>
      </c>
      <c r="E13" s="28">
        <v>31</v>
      </c>
      <c r="F13" s="28">
        <v>38170</v>
      </c>
      <c r="G13" s="116"/>
      <c r="H13" s="126" t="s">
        <v>966</v>
      </c>
      <c r="I13" s="124" t="s">
        <v>1291</v>
      </c>
      <c r="J13" s="126" t="s">
        <v>967</v>
      </c>
      <c r="K13" s="126" t="s">
        <v>940</v>
      </c>
    </row>
    <row r="14" spans="1:11" ht="111.75" customHeight="1" x14ac:dyDescent="0.2">
      <c r="A14" s="28">
        <v>66</v>
      </c>
      <c r="B14" s="17" t="s">
        <v>937</v>
      </c>
      <c r="C14" s="126" t="s">
        <v>968</v>
      </c>
      <c r="D14" s="126" t="s">
        <v>969</v>
      </c>
      <c r="E14" s="28">
        <v>3852</v>
      </c>
      <c r="F14" s="28">
        <v>8360997.1200000001</v>
      </c>
      <c r="G14" s="116"/>
      <c r="H14" s="126" t="s">
        <v>970</v>
      </c>
      <c r="I14" s="129" t="s">
        <v>1283</v>
      </c>
      <c r="J14" s="126" t="s">
        <v>938</v>
      </c>
      <c r="K14" s="126" t="s">
        <v>940</v>
      </c>
    </row>
    <row r="15" spans="1:11" ht="111.75" customHeight="1" x14ac:dyDescent="0.2">
      <c r="A15" s="28">
        <v>67</v>
      </c>
      <c r="B15" s="17" t="s">
        <v>937</v>
      </c>
      <c r="C15" s="126" t="s">
        <v>70</v>
      </c>
      <c r="D15" s="126" t="s">
        <v>971</v>
      </c>
      <c r="E15" s="28">
        <v>2753</v>
      </c>
      <c r="F15" s="28">
        <v>1520536</v>
      </c>
      <c r="G15" s="116"/>
      <c r="H15" s="126" t="s">
        <v>972</v>
      </c>
      <c r="I15" s="129" t="s">
        <v>1283</v>
      </c>
      <c r="J15" s="126" t="s">
        <v>938</v>
      </c>
      <c r="K15" s="126" t="s">
        <v>940</v>
      </c>
    </row>
    <row r="16" spans="1:11" ht="107.25" customHeight="1" x14ac:dyDescent="0.2">
      <c r="A16" s="28">
        <v>68</v>
      </c>
      <c r="B16" s="17" t="s">
        <v>937</v>
      </c>
      <c r="C16" s="126" t="s">
        <v>973</v>
      </c>
      <c r="D16" s="126" t="s">
        <v>974</v>
      </c>
      <c r="E16" s="28">
        <v>4236</v>
      </c>
      <c r="F16" s="28">
        <v>2339627</v>
      </c>
      <c r="G16" s="116">
        <v>2339627</v>
      </c>
      <c r="H16" s="126" t="s">
        <v>975</v>
      </c>
      <c r="I16" s="129" t="s">
        <v>1283</v>
      </c>
      <c r="J16" s="126" t="s">
        <v>938</v>
      </c>
      <c r="K16" s="126" t="s">
        <v>940</v>
      </c>
    </row>
    <row r="17" spans="1:1071" s="156" customFormat="1" ht="109.5" customHeight="1" x14ac:dyDescent="0.2">
      <c r="A17" s="28">
        <v>70</v>
      </c>
      <c r="B17" s="17" t="s">
        <v>937</v>
      </c>
      <c r="C17" s="126" t="s">
        <v>976</v>
      </c>
      <c r="D17" s="126" t="s">
        <v>977</v>
      </c>
      <c r="E17" s="28">
        <v>825</v>
      </c>
      <c r="F17" s="116">
        <v>349635</v>
      </c>
      <c r="G17" s="116">
        <v>349635</v>
      </c>
      <c r="H17" s="126" t="s">
        <v>978</v>
      </c>
      <c r="I17" s="129" t="s">
        <v>1283</v>
      </c>
      <c r="J17" s="126" t="s">
        <v>938</v>
      </c>
      <c r="K17" s="126" t="s">
        <v>940</v>
      </c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29"/>
      <c r="LK17" s="29"/>
      <c r="LL17" s="29"/>
      <c r="LM17" s="29"/>
      <c r="LN17" s="29"/>
      <c r="LO17" s="29"/>
      <c r="LP17" s="29"/>
      <c r="LQ17" s="29"/>
      <c r="LR17" s="29"/>
      <c r="LS17" s="29"/>
      <c r="LT17" s="29"/>
      <c r="LU17" s="29"/>
      <c r="LV17" s="29"/>
      <c r="LW17" s="29"/>
      <c r="LX17" s="29"/>
      <c r="LY17" s="29"/>
      <c r="LZ17" s="29"/>
      <c r="MA17" s="29"/>
      <c r="MB17" s="29"/>
      <c r="MC17" s="29"/>
      <c r="MD17" s="29"/>
      <c r="ME17" s="29"/>
      <c r="MF17" s="29"/>
      <c r="MG17" s="29"/>
      <c r="MH17" s="29"/>
      <c r="MI17" s="29"/>
      <c r="MJ17" s="29"/>
      <c r="MK17" s="29"/>
      <c r="ML17" s="29"/>
      <c r="MM17" s="29"/>
      <c r="MN17" s="29"/>
      <c r="MO17" s="29"/>
      <c r="MP17" s="29"/>
      <c r="MQ17" s="29"/>
      <c r="MR17" s="29"/>
      <c r="MS17" s="29"/>
      <c r="MT17" s="29"/>
      <c r="MU17" s="29"/>
      <c r="MV17" s="29"/>
      <c r="MW17" s="29"/>
      <c r="MX17" s="29"/>
      <c r="MY17" s="29"/>
      <c r="MZ17" s="29"/>
      <c r="NA17" s="29"/>
      <c r="NB17" s="29"/>
      <c r="NC17" s="29"/>
      <c r="ND17" s="29"/>
      <c r="NE17" s="29"/>
      <c r="NF17" s="29"/>
      <c r="NG17" s="29"/>
      <c r="NH17" s="29"/>
      <c r="NI17" s="29"/>
      <c r="NJ17" s="29"/>
      <c r="NK17" s="29"/>
      <c r="NL17" s="29"/>
      <c r="NM17" s="29"/>
      <c r="NN17" s="29"/>
      <c r="NO17" s="29"/>
      <c r="NP17" s="29"/>
      <c r="NQ17" s="29"/>
      <c r="NR17" s="29"/>
      <c r="NS17" s="29"/>
      <c r="NT17" s="29"/>
      <c r="NU17" s="29"/>
      <c r="NV17" s="29"/>
      <c r="NW17" s="29"/>
      <c r="NX17" s="29"/>
      <c r="NY17" s="29"/>
      <c r="NZ17" s="29"/>
      <c r="OA17" s="29"/>
      <c r="OB17" s="29"/>
      <c r="OC17" s="29"/>
      <c r="OD17" s="29"/>
      <c r="OE17" s="29"/>
      <c r="OF17" s="29"/>
      <c r="OG17" s="29"/>
      <c r="OH17" s="29"/>
      <c r="OI17" s="29"/>
      <c r="OJ17" s="29"/>
      <c r="OK17" s="29"/>
      <c r="OL17" s="29"/>
      <c r="OM17" s="29"/>
      <c r="ON17" s="29"/>
      <c r="OO17" s="29"/>
      <c r="OP17" s="29"/>
      <c r="OQ17" s="29"/>
      <c r="OR17" s="29"/>
      <c r="OS17" s="29"/>
      <c r="OT17" s="29"/>
      <c r="OU17" s="29"/>
      <c r="OV17" s="29"/>
      <c r="OW17" s="29"/>
      <c r="OX17" s="29"/>
      <c r="OY17" s="29"/>
      <c r="OZ17" s="29"/>
      <c r="PA17" s="29"/>
      <c r="PB17" s="29"/>
      <c r="PC17" s="29"/>
      <c r="PD17" s="29"/>
      <c r="PE17" s="29"/>
      <c r="PF17" s="29"/>
      <c r="PG17" s="29"/>
      <c r="PH17" s="29"/>
      <c r="PI17" s="29"/>
      <c r="PJ17" s="29"/>
      <c r="PK17" s="29"/>
      <c r="PL17" s="29"/>
      <c r="PM17" s="29"/>
      <c r="PN17" s="29"/>
      <c r="PO17" s="29"/>
      <c r="PP17" s="29"/>
      <c r="PQ17" s="29"/>
      <c r="PR17" s="29"/>
      <c r="PS17" s="29"/>
      <c r="PT17" s="29"/>
      <c r="PU17" s="29"/>
      <c r="PV17" s="29"/>
      <c r="PW17" s="29"/>
      <c r="PX17" s="29"/>
      <c r="PY17" s="29"/>
      <c r="PZ17" s="29"/>
      <c r="QA17" s="29"/>
      <c r="QB17" s="29"/>
      <c r="QC17" s="29"/>
      <c r="QD17" s="29"/>
      <c r="QE17" s="29"/>
      <c r="QF17" s="29"/>
      <c r="QG17" s="29"/>
      <c r="QH17" s="29"/>
      <c r="QI17" s="29"/>
      <c r="QJ17" s="29"/>
      <c r="QK17" s="29"/>
      <c r="QL17" s="29"/>
      <c r="QM17" s="29"/>
      <c r="QN17" s="29"/>
      <c r="QO17" s="29"/>
      <c r="QP17" s="29"/>
      <c r="QQ17" s="29"/>
      <c r="QR17" s="29"/>
      <c r="QS17" s="29"/>
      <c r="QT17" s="29"/>
      <c r="QU17" s="29"/>
      <c r="QV17" s="29"/>
      <c r="QW17" s="29"/>
      <c r="QX17" s="29"/>
      <c r="QY17" s="29"/>
      <c r="QZ17" s="29"/>
      <c r="RA17" s="29"/>
      <c r="RB17" s="29"/>
      <c r="RC17" s="29"/>
      <c r="RD17" s="29"/>
      <c r="RE17" s="29"/>
      <c r="RF17" s="29"/>
      <c r="RG17" s="29"/>
      <c r="RH17" s="29"/>
      <c r="RI17" s="29"/>
      <c r="RJ17" s="29"/>
      <c r="RK17" s="29"/>
      <c r="RL17" s="29"/>
      <c r="RM17" s="29"/>
      <c r="RN17" s="29"/>
      <c r="RO17" s="29"/>
      <c r="RP17" s="29"/>
      <c r="RQ17" s="29"/>
      <c r="RR17" s="29"/>
      <c r="RS17" s="29"/>
      <c r="RT17" s="29"/>
      <c r="RU17" s="29"/>
      <c r="RV17" s="29"/>
      <c r="RW17" s="29"/>
      <c r="RX17" s="29"/>
      <c r="RY17" s="29"/>
      <c r="RZ17" s="29"/>
      <c r="SA17" s="29"/>
      <c r="SB17" s="29"/>
      <c r="SC17" s="29"/>
      <c r="SD17" s="29"/>
      <c r="SE17" s="29"/>
      <c r="SF17" s="29"/>
      <c r="SG17" s="29"/>
      <c r="SH17" s="29"/>
      <c r="SI17" s="29"/>
      <c r="SJ17" s="29"/>
      <c r="SK17" s="29"/>
      <c r="SL17" s="29"/>
      <c r="SM17" s="29"/>
      <c r="SN17" s="29"/>
      <c r="SO17" s="29"/>
      <c r="SP17" s="29"/>
      <c r="SQ17" s="29"/>
      <c r="SR17" s="29"/>
      <c r="SS17" s="29"/>
      <c r="ST17" s="29"/>
      <c r="SU17" s="29"/>
      <c r="SV17" s="29"/>
      <c r="SW17" s="29"/>
      <c r="SX17" s="29"/>
      <c r="SY17" s="29"/>
      <c r="SZ17" s="29"/>
      <c r="TA17" s="29"/>
      <c r="TB17" s="29"/>
      <c r="TC17" s="29"/>
      <c r="TD17" s="29"/>
      <c r="TE17" s="29"/>
      <c r="TF17" s="29"/>
      <c r="TG17" s="29"/>
      <c r="TH17" s="29"/>
      <c r="TI17" s="29"/>
      <c r="TJ17" s="29"/>
      <c r="TK17" s="29"/>
      <c r="TL17" s="29"/>
      <c r="TM17" s="29"/>
      <c r="TN17" s="29"/>
      <c r="TO17" s="29"/>
      <c r="TP17" s="29"/>
      <c r="TQ17" s="29"/>
      <c r="TR17" s="29"/>
      <c r="TS17" s="29"/>
      <c r="TT17" s="29"/>
      <c r="TU17" s="29"/>
      <c r="TV17" s="29"/>
      <c r="TW17" s="29"/>
      <c r="TX17" s="29"/>
      <c r="TY17" s="29"/>
      <c r="TZ17" s="29"/>
      <c r="UA17" s="29"/>
      <c r="UB17" s="29"/>
      <c r="UC17" s="29"/>
      <c r="UD17" s="29"/>
      <c r="UE17" s="29"/>
      <c r="UF17" s="29"/>
      <c r="UG17" s="29"/>
      <c r="UH17" s="29"/>
      <c r="UI17" s="29"/>
      <c r="UJ17" s="29"/>
      <c r="UK17" s="29"/>
      <c r="UL17" s="29"/>
      <c r="UM17" s="29"/>
      <c r="UN17" s="29"/>
      <c r="UO17" s="29"/>
      <c r="UP17" s="29"/>
      <c r="UQ17" s="29"/>
      <c r="UR17" s="29"/>
      <c r="US17" s="29"/>
      <c r="UT17" s="29"/>
      <c r="UU17" s="29"/>
      <c r="UV17" s="29"/>
      <c r="UW17" s="29"/>
      <c r="UX17" s="29"/>
      <c r="UY17" s="29"/>
      <c r="UZ17" s="29"/>
      <c r="VA17" s="29"/>
      <c r="VB17" s="29"/>
      <c r="VC17" s="29"/>
      <c r="VD17" s="29"/>
      <c r="VE17" s="29"/>
      <c r="VF17" s="29"/>
      <c r="VG17" s="29"/>
      <c r="VH17" s="29"/>
      <c r="VI17" s="29"/>
      <c r="VJ17" s="29"/>
      <c r="VK17" s="29"/>
      <c r="VL17" s="29"/>
      <c r="VM17" s="29"/>
      <c r="VN17" s="29"/>
      <c r="VO17" s="29"/>
      <c r="VP17" s="29"/>
      <c r="VQ17" s="29"/>
      <c r="VR17" s="29"/>
      <c r="VS17" s="29"/>
      <c r="VT17" s="29"/>
      <c r="VU17" s="29"/>
      <c r="VV17" s="29"/>
      <c r="VW17" s="29"/>
      <c r="VX17" s="29"/>
      <c r="VY17" s="29"/>
      <c r="VZ17" s="29"/>
      <c r="WA17" s="29"/>
      <c r="WB17" s="29"/>
      <c r="WC17" s="29"/>
      <c r="WD17" s="29"/>
      <c r="WE17" s="29"/>
      <c r="WF17" s="29"/>
      <c r="WG17" s="29"/>
      <c r="WH17" s="29"/>
      <c r="WI17" s="29"/>
      <c r="WJ17" s="29"/>
      <c r="WK17" s="29"/>
      <c r="WL17" s="29"/>
      <c r="WM17" s="29"/>
      <c r="WN17" s="29"/>
      <c r="WO17" s="29"/>
      <c r="WP17" s="29"/>
      <c r="WQ17" s="29"/>
      <c r="WR17" s="29"/>
      <c r="WS17" s="29"/>
      <c r="WT17" s="29"/>
      <c r="WU17" s="29"/>
      <c r="WV17" s="29"/>
      <c r="WW17" s="29"/>
      <c r="WX17" s="29"/>
      <c r="WY17" s="29"/>
      <c r="WZ17" s="29"/>
      <c r="XA17" s="29"/>
      <c r="XB17" s="29"/>
      <c r="XC17" s="29"/>
      <c r="XD17" s="29"/>
      <c r="XE17" s="29"/>
      <c r="XF17" s="29"/>
      <c r="XG17" s="29"/>
      <c r="XH17" s="29"/>
      <c r="XI17" s="29"/>
      <c r="XJ17" s="29"/>
      <c r="XK17" s="29"/>
      <c r="XL17" s="29"/>
      <c r="XM17" s="29"/>
      <c r="XN17" s="29"/>
      <c r="XO17" s="29"/>
      <c r="XP17" s="29"/>
      <c r="XQ17" s="29"/>
      <c r="XR17" s="29"/>
      <c r="XS17" s="29"/>
      <c r="XT17" s="29"/>
      <c r="XU17" s="29"/>
      <c r="XV17" s="29"/>
      <c r="XW17" s="29"/>
      <c r="XX17" s="29"/>
      <c r="XY17" s="29"/>
      <c r="XZ17" s="29"/>
      <c r="YA17" s="29"/>
      <c r="YB17" s="29"/>
      <c r="YC17" s="29"/>
      <c r="YD17" s="29"/>
      <c r="YE17" s="29"/>
      <c r="YF17" s="29"/>
      <c r="YG17" s="29"/>
      <c r="YH17" s="29"/>
      <c r="YI17" s="29"/>
      <c r="YJ17" s="29"/>
      <c r="YK17" s="29"/>
      <c r="YL17" s="29"/>
      <c r="YM17" s="29"/>
      <c r="YN17" s="29"/>
      <c r="YO17" s="29"/>
      <c r="YP17" s="29"/>
      <c r="YQ17" s="29"/>
      <c r="YR17" s="29"/>
      <c r="YS17" s="29"/>
      <c r="YT17" s="29"/>
      <c r="YU17" s="29"/>
      <c r="YV17" s="29"/>
      <c r="YW17" s="29"/>
      <c r="YX17" s="29"/>
      <c r="YY17" s="29"/>
      <c r="YZ17" s="29"/>
      <c r="ZA17" s="29"/>
      <c r="ZB17" s="29"/>
      <c r="ZC17" s="29"/>
      <c r="ZD17" s="29"/>
      <c r="ZE17" s="29"/>
      <c r="ZF17" s="29"/>
      <c r="ZG17" s="29"/>
      <c r="ZH17" s="29"/>
      <c r="ZI17" s="29"/>
      <c r="ZJ17" s="29"/>
      <c r="ZK17" s="29"/>
      <c r="ZL17" s="29"/>
      <c r="ZM17" s="29"/>
      <c r="ZN17" s="29"/>
      <c r="ZO17" s="29"/>
      <c r="ZP17" s="29"/>
      <c r="ZQ17" s="29"/>
      <c r="ZR17" s="29"/>
      <c r="ZS17" s="29"/>
      <c r="ZT17" s="29"/>
      <c r="ZU17" s="29"/>
      <c r="ZV17" s="29"/>
      <c r="ZW17" s="29"/>
      <c r="ZX17" s="29"/>
      <c r="ZY17" s="29"/>
      <c r="ZZ17" s="29"/>
      <c r="AAA17" s="29"/>
      <c r="AAB17" s="29"/>
      <c r="AAC17" s="29"/>
      <c r="AAD17" s="29"/>
      <c r="AAE17" s="29"/>
      <c r="AAF17" s="29"/>
      <c r="AAG17" s="29"/>
      <c r="AAH17" s="29"/>
      <c r="AAI17" s="29"/>
      <c r="AAJ17" s="29"/>
      <c r="AAK17" s="29"/>
      <c r="AAL17" s="29"/>
      <c r="AAM17" s="29"/>
      <c r="AAN17" s="29"/>
      <c r="AAO17" s="29"/>
      <c r="AAP17" s="29"/>
      <c r="AAQ17" s="29"/>
      <c r="AAR17" s="29"/>
      <c r="AAS17" s="29"/>
      <c r="AAT17" s="29"/>
      <c r="AAU17" s="29"/>
      <c r="AAV17" s="29"/>
      <c r="AAW17" s="29"/>
      <c r="AAX17" s="29"/>
      <c r="AAY17" s="29"/>
      <c r="AAZ17" s="29"/>
      <c r="ABA17" s="29"/>
      <c r="ABB17" s="29"/>
      <c r="ABC17" s="29"/>
      <c r="ABD17" s="29"/>
      <c r="ABE17" s="29"/>
      <c r="ABF17" s="29"/>
      <c r="ABG17" s="29"/>
      <c r="ABH17" s="29"/>
      <c r="ABI17" s="29"/>
      <c r="ABJ17" s="29"/>
      <c r="ABK17" s="29"/>
      <c r="ABL17" s="29"/>
      <c r="ABM17" s="29"/>
      <c r="ABN17" s="29"/>
      <c r="ABO17" s="29"/>
      <c r="ABP17" s="29"/>
      <c r="ABQ17" s="29"/>
      <c r="ABR17" s="29"/>
      <c r="ABS17" s="29"/>
      <c r="ABT17" s="29"/>
      <c r="ABU17" s="29"/>
      <c r="ABV17" s="29"/>
      <c r="ABW17" s="29"/>
      <c r="ABX17" s="29"/>
      <c r="ABY17" s="29"/>
      <c r="ABZ17" s="29"/>
      <c r="ACA17" s="29"/>
      <c r="ACB17" s="29"/>
      <c r="ACC17" s="29"/>
      <c r="ACD17" s="29"/>
      <c r="ACE17" s="29"/>
      <c r="ACF17" s="29"/>
      <c r="ACG17" s="29"/>
      <c r="ACH17" s="29"/>
      <c r="ACI17" s="29"/>
      <c r="ACJ17" s="29"/>
      <c r="ACK17" s="29"/>
      <c r="ACL17" s="29"/>
      <c r="ACM17" s="29"/>
      <c r="ACN17" s="29"/>
      <c r="ACO17" s="29"/>
      <c r="ACP17" s="29"/>
      <c r="ACQ17" s="29"/>
      <c r="ACR17" s="29"/>
      <c r="ACS17" s="29"/>
      <c r="ACT17" s="29"/>
      <c r="ACU17" s="29"/>
      <c r="ACV17" s="29"/>
      <c r="ACW17" s="29"/>
      <c r="ACX17" s="29"/>
      <c r="ACY17" s="29"/>
      <c r="ACZ17" s="29"/>
      <c r="ADA17" s="29"/>
      <c r="ADB17" s="29"/>
      <c r="ADC17" s="29"/>
      <c r="ADD17" s="29"/>
      <c r="ADE17" s="29"/>
      <c r="ADF17" s="29"/>
      <c r="ADG17" s="29"/>
      <c r="ADH17" s="29"/>
      <c r="ADI17" s="29"/>
      <c r="ADJ17" s="29"/>
      <c r="ADK17" s="29"/>
      <c r="ADL17" s="29"/>
      <c r="ADM17" s="29"/>
      <c r="ADN17" s="29"/>
      <c r="ADO17" s="29"/>
      <c r="ADP17" s="29"/>
      <c r="ADQ17" s="29"/>
      <c r="ADR17" s="29"/>
      <c r="ADS17" s="29"/>
      <c r="ADT17" s="29"/>
      <c r="ADU17" s="29"/>
      <c r="ADV17" s="29"/>
      <c r="ADW17" s="29"/>
      <c r="ADX17" s="29"/>
      <c r="ADY17" s="29"/>
      <c r="ADZ17" s="29"/>
      <c r="AEA17" s="29"/>
      <c r="AEB17" s="29"/>
      <c r="AEC17" s="29"/>
      <c r="AED17" s="29"/>
      <c r="AEE17" s="29"/>
      <c r="AEF17" s="29"/>
      <c r="AEG17" s="29"/>
      <c r="AEH17" s="29"/>
      <c r="AEI17" s="29"/>
      <c r="AEJ17" s="29"/>
      <c r="AEK17" s="29"/>
      <c r="AEL17" s="29"/>
      <c r="AEM17" s="29"/>
      <c r="AEN17" s="29"/>
      <c r="AEO17" s="29"/>
      <c r="AEP17" s="29"/>
      <c r="AEQ17" s="29"/>
      <c r="AER17" s="29"/>
      <c r="AES17" s="29"/>
      <c r="AET17" s="29"/>
      <c r="AEU17" s="29"/>
      <c r="AEV17" s="29"/>
      <c r="AEW17" s="29"/>
      <c r="AEX17" s="29"/>
      <c r="AEY17" s="29"/>
      <c r="AEZ17" s="29"/>
      <c r="AFA17" s="29"/>
      <c r="AFB17" s="29"/>
      <c r="AFC17" s="29"/>
      <c r="AFD17" s="29"/>
      <c r="AFE17" s="29"/>
      <c r="AFF17" s="29"/>
      <c r="AFG17" s="29"/>
      <c r="AFH17" s="29"/>
      <c r="AFI17" s="29"/>
      <c r="AFJ17" s="29"/>
      <c r="AFK17" s="29"/>
      <c r="AFL17" s="29"/>
      <c r="AFM17" s="29"/>
      <c r="AFN17" s="29"/>
      <c r="AFO17" s="29"/>
      <c r="AFP17" s="29"/>
      <c r="AFQ17" s="29"/>
      <c r="AFR17" s="29"/>
      <c r="AFS17" s="29"/>
      <c r="AFT17" s="29"/>
      <c r="AFU17" s="29"/>
      <c r="AFV17" s="29"/>
      <c r="AFW17" s="29"/>
      <c r="AFX17" s="29"/>
      <c r="AFY17" s="29"/>
      <c r="AFZ17" s="29"/>
      <c r="AGA17" s="29"/>
      <c r="AGB17" s="29"/>
      <c r="AGC17" s="29"/>
      <c r="AGD17" s="29"/>
      <c r="AGE17" s="29"/>
      <c r="AGF17" s="29"/>
      <c r="AGG17" s="29"/>
      <c r="AGH17" s="29"/>
      <c r="AGI17" s="29"/>
      <c r="AGJ17" s="29"/>
      <c r="AGK17" s="29"/>
      <c r="AGL17" s="29"/>
      <c r="AGM17" s="29"/>
      <c r="AGN17" s="29"/>
      <c r="AGO17" s="29"/>
      <c r="AGP17" s="29"/>
      <c r="AGQ17" s="29"/>
      <c r="AGR17" s="29"/>
      <c r="AGS17" s="29"/>
      <c r="AGT17" s="29"/>
      <c r="AGU17" s="29"/>
      <c r="AGV17" s="29"/>
      <c r="AGW17" s="29"/>
      <c r="AGX17" s="29"/>
      <c r="AGY17" s="29"/>
      <c r="AGZ17" s="29"/>
      <c r="AHA17" s="29"/>
      <c r="AHB17" s="29"/>
      <c r="AHC17" s="29"/>
      <c r="AHD17" s="29"/>
      <c r="AHE17" s="29"/>
      <c r="AHF17" s="29"/>
      <c r="AHG17" s="29"/>
      <c r="AHH17" s="29"/>
      <c r="AHI17" s="29"/>
      <c r="AHJ17" s="29"/>
      <c r="AHK17" s="29"/>
      <c r="AHL17" s="29"/>
      <c r="AHM17" s="29"/>
      <c r="AHN17" s="29"/>
      <c r="AHO17" s="29"/>
      <c r="AHP17" s="29"/>
      <c r="AHQ17" s="29"/>
      <c r="AHR17" s="29"/>
      <c r="AHS17" s="29"/>
      <c r="AHT17" s="29"/>
      <c r="AHU17" s="29"/>
      <c r="AHV17" s="29"/>
      <c r="AHW17" s="29"/>
      <c r="AHX17" s="29"/>
      <c r="AHY17" s="29"/>
      <c r="AHZ17" s="29"/>
      <c r="AIA17" s="29"/>
      <c r="AIB17" s="29"/>
      <c r="AIC17" s="29"/>
      <c r="AID17" s="29"/>
      <c r="AIE17" s="29"/>
      <c r="AIF17" s="29"/>
      <c r="AIG17" s="29"/>
      <c r="AIH17" s="29"/>
      <c r="AII17" s="29"/>
      <c r="AIJ17" s="29"/>
      <c r="AIK17" s="29"/>
      <c r="AIL17" s="29"/>
      <c r="AIM17" s="29"/>
      <c r="AIN17" s="29"/>
      <c r="AIO17" s="29"/>
      <c r="AIP17" s="29"/>
      <c r="AIQ17" s="29"/>
      <c r="AIR17" s="29"/>
      <c r="AIS17" s="29"/>
      <c r="AIT17" s="29"/>
      <c r="AIU17" s="29"/>
      <c r="AIV17" s="29"/>
      <c r="AIW17" s="29"/>
      <c r="AIX17" s="29"/>
      <c r="AIY17" s="29"/>
      <c r="AIZ17" s="29"/>
      <c r="AJA17" s="29"/>
      <c r="AJB17" s="29"/>
      <c r="AJC17" s="29"/>
      <c r="AJD17" s="29"/>
      <c r="AJE17" s="29"/>
      <c r="AJF17" s="29"/>
      <c r="AJG17" s="29"/>
      <c r="AJH17" s="29"/>
      <c r="AJI17" s="29"/>
      <c r="AJJ17" s="29"/>
      <c r="AJK17" s="29"/>
      <c r="AJL17" s="29"/>
      <c r="AJM17" s="29"/>
      <c r="AJN17" s="29"/>
      <c r="AJO17" s="29"/>
      <c r="AJP17" s="29"/>
      <c r="AJQ17" s="29"/>
      <c r="AJR17" s="29"/>
      <c r="AJS17" s="29"/>
      <c r="AJT17" s="29"/>
      <c r="AJU17" s="29"/>
      <c r="AJV17" s="29"/>
      <c r="AJW17" s="29"/>
      <c r="AJX17" s="29"/>
      <c r="AJY17" s="29"/>
      <c r="AJZ17" s="29"/>
      <c r="AKA17" s="29"/>
      <c r="AKB17" s="29"/>
      <c r="AKC17" s="29"/>
      <c r="AKD17" s="29"/>
      <c r="AKE17" s="29"/>
      <c r="AKF17" s="29"/>
      <c r="AKG17" s="29"/>
      <c r="AKH17" s="29"/>
      <c r="AKI17" s="29"/>
      <c r="AKJ17" s="29"/>
      <c r="AKK17" s="29"/>
      <c r="AKL17" s="29"/>
      <c r="AKM17" s="29"/>
      <c r="AKN17" s="29"/>
      <c r="AKO17" s="29"/>
      <c r="AKP17" s="29"/>
      <c r="AKQ17" s="29"/>
      <c r="AKR17" s="29"/>
      <c r="AKS17" s="29"/>
      <c r="AKT17" s="29"/>
      <c r="AKU17" s="29"/>
      <c r="AKV17" s="29"/>
      <c r="AKW17" s="29"/>
      <c r="AKX17" s="29"/>
      <c r="AKY17" s="29"/>
      <c r="AKZ17" s="29"/>
      <c r="ALA17" s="29"/>
      <c r="ALB17" s="29"/>
      <c r="ALC17" s="29"/>
      <c r="ALD17" s="29"/>
      <c r="ALE17" s="29"/>
      <c r="ALF17" s="29"/>
      <c r="ALG17" s="29"/>
      <c r="ALH17" s="29"/>
      <c r="ALI17" s="29"/>
      <c r="ALJ17" s="29"/>
      <c r="ALK17" s="29"/>
      <c r="ALL17" s="29"/>
      <c r="ALM17" s="29"/>
      <c r="ALN17" s="29"/>
      <c r="ALO17" s="29"/>
      <c r="ALP17" s="29"/>
      <c r="ALQ17" s="29"/>
      <c r="ALR17" s="29"/>
      <c r="ALS17" s="29"/>
      <c r="ALT17" s="29"/>
      <c r="ALU17" s="29"/>
      <c r="ALV17" s="29"/>
      <c r="ALW17" s="29"/>
      <c r="ALX17" s="29"/>
      <c r="ALY17" s="29"/>
      <c r="ALZ17" s="29"/>
      <c r="AMA17" s="29"/>
      <c r="AMB17" s="29"/>
      <c r="AMC17" s="29"/>
      <c r="AMD17" s="29"/>
      <c r="AME17" s="29"/>
      <c r="AMF17" s="29"/>
      <c r="AMG17" s="29"/>
      <c r="AMH17" s="29"/>
      <c r="AMI17" s="29"/>
      <c r="AMJ17" s="29"/>
      <c r="AMK17" s="29"/>
      <c r="AML17" s="29"/>
      <c r="AMM17" s="29"/>
      <c r="AMN17" s="29"/>
      <c r="AMO17" s="29"/>
      <c r="AMP17" s="29"/>
      <c r="AMQ17" s="29"/>
      <c r="AMR17" s="29"/>
      <c r="AMS17" s="29"/>
      <c r="AMT17" s="29"/>
      <c r="AMU17" s="29"/>
      <c r="AMV17" s="29"/>
      <c r="AMW17" s="29"/>
      <c r="AMX17" s="29"/>
      <c r="AMY17" s="29"/>
      <c r="AMZ17" s="29"/>
      <c r="ANA17" s="29"/>
      <c r="ANB17" s="29"/>
      <c r="ANC17" s="29"/>
      <c r="AND17" s="29"/>
      <c r="ANE17" s="29"/>
      <c r="ANF17" s="29"/>
      <c r="ANG17" s="29"/>
      <c r="ANH17" s="29"/>
      <c r="ANI17" s="29"/>
      <c r="ANJ17" s="29"/>
      <c r="ANK17" s="29"/>
      <c r="ANL17" s="29"/>
      <c r="ANM17" s="29"/>
      <c r="ANN17" s="29"/>
      <c r="ANO17" s="29"/>
      <c r="ANP17" s="29"/>
      <c r="ANQ17" s="29"/>
      <c r="ANR17" s="29"/>
      <c r="ANS17" s="29"/>
      <c r="ANT17" s="29"/>
      <c r="ANU17" s="29"/>
      <c r="ANV17" s="29"/>
      <c r="ANW17" s="29"/>
      <c r="ANX17" s="29"/>
      <c r="ANY17" s="29"/>
      <c r="ANZ17" s="29"/>
      <c r="AOA17" s="29"/>
      <c r="AOB17" s="29"/>
      <c r="AOC17" s="29"/>
      <c r="AOD17" s="29"/>
      <c r="AOE17" s="29"/>
    </row>
    <row r="18" spans="1:1071" ht="63.75" x14ac:dyDescent="0.2">
      <c r="A18" s="28">
        <v>72</v>
      </c>
      <c r="B18" s="17" t="s">
        <v>937</v>
      </c>
      <c r="C18" s="126" t="s">
        <v>979</v>
      </c>
      <c r="D18" s="126" t="s">
        <v>980</v>
      </c>
      <c r="E18" s="28">
        <v>46798</v>
      </c>
      <c r="F18" s="116">
        <v>25847471</v>
      </c>
      <c r="G18" s="116">
        <v>25847471</v>
      </c>
      <c r="H18" s="126" t="s">
        <v>981</v>
      </c>
      <c r="I18" s="129" t="s">
        <v>1283</v>
      </c>
      <c r="J18" s="126" t="s">
        <v>938</v>
      </c>
      <c r="K18" s="126" t="s">
        <v>940</v>
      </c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  <c r="JK18" s="29"/>
      <c r="JL18" s="29"/>
      <c r="JM18" s="29"/>
      <c r="JN18" s="29"/>
      <c r="JO18" s="29"/>
      <c r="JP18" s="29"/>
      <c r="JQ18" s="29"/>
      <c r="JR18" s="29"/>
      <c r="JS18" s="29"/>
      <c r="JT18" s="29"/>
      <c r="JU18" s="29"/>
      <c r="JV18" s="29"/>
      <c r="JW18" s="29"/>
      <c r="JX18" s="29"/>
      <c r="JY18" s="29"/>
      <c r="JZ18" s="29"/>
      <c r="KA18" s="29"/>
      <c r="KB18" s="29"/>
      <c r="KC18" s="29"/>
      <c r="KD18" s="29"/>
      <c r="KE18" s="29"/>
      <c r="KF18" s="29"/>
      <c r="KG18" s="29"/>
      <c r="KH18" s="29"/>
      <c r="KI18" s="29"/>
      <c r="KJ18" s="29"/>
      <c r="KK18" s="29"/>
      <c r="KL18" s="29"/>
      <c r="KM18" s="29"/>
      <c r="KN18" s="29"/>
      <c r="KO18" s="29"/>
      <c r="KP18" s="29"/>
      <c r="KQ18" s="29"/>
      <c r="KR18" s="29"/>
      <c r="KS18" s="29"/>
      <c r="KT18" s="29"/>
      <c r="KU18" s="29"/>
      <c r="KV18" s="29"/>
      <c r="KW18" s="29"/>
      <c r="KX18" s="29"/>
      <c r="KY18" s="29"/>
      <c r="KZ18" s="29"/>
      <c r="LA18" s="29"/>
      <c r="LB18" s="29"/>
      <c r="LC18" s="29"/>
      <c r="LD18" s="29"/>
      <c r="LE18" s="29"/>
      <c r="LF18" s="29"/>
      <c r="LG18" s="29"/>
      <c r="LH18" s="29"/>
      <c r="LI18" s="29"/>
      <c r="LJ18" s="29"/>
      <c r="LK18" s="29"/>
      <c r="LL18" s="29"/>
      <c r="LM18" s="29"/>
      <c r="LN18" s="29"/>
      <c r="LO18" s="29"/>
      <c r="LP18" s="29"/>
      <c r="LQ18" s="29"/>
      <c r="LR18" s="29"/>
      <c r="LS18" s="29"/>
      <c r="LT18" s="29"/>
      <c r="LU18" s="29"/>
      <c r="LV18" s="29"/>
      <c r="LW18" s="29"/>
      <c r="LX18" s="29"/>
      <c r="LY18" s="29"/>
      <c r="LZ18" s="29"/>
      <c r="MA18" s="29"/>
      <c r="MB18" s="29"/>
      <c r="MC18" s="29"/>
      <c r="MD18" s="29"/>
      <c r="ME18" s="29"/>
      <c r="MF18" s="29"/>
      <c r="MG18" s="29"/>
      <c r="MH18" s="29"/>
      <c r="MI18" s="29"/>
      <c r="MJ18" s="29"/>
      <c r="MK18" s="29"/>
      <c r="ML18" s="29"/>
      <c r="MM18" s="29"/>
      <c r="MN18" s="29"/>
      <c r="MO18" s="29"/>
      <c r="MP18" s="29"/>
      <c r="MQ18" s="29"/>
      <c r="MR18" s="29"/>
      <c r="MS18" s="29"/>
      <c r="MT18" s="29"/>
      <c r="MU18" s="29"/>
      <c r="MV18" s="29"/>
      <c r="MW18" s="29"/>
      <c r="MX18" s="29"/>
      <c r="MY18" s="29"/>
      <c r="MZ18" s="29"/>
      <c r="NA18" s="29"/>
      <c r="NB18" s="29"/>
      <c r="NC18" s="29"/>
      <c r="ND18" s="29"/>
      <c r="NE18" s="29"/>
      <c r="NF18" s="29"/>
      <c r="NG18" s="29"/>
      <c r="NH18" s="29"/>
      <c r="NI18" s="29"/>
      <c r="NJ18" s="29"/>
      <c r="NK18" s="29"/>
      <c r="NL18" s="29"/>
      <c r="NM18" s="29"/>
      <c r="NN18" s="29"/>
      <c r="NO18" s="29"/>
      <c r="NP18" s="29"/>
      <c r="NQ18" s="29"/>
      <c r="NR18" s="29"/>
      <c r="NS18" s="29"/>
      <c r="NT18" s="29"/>
      <c r="NU18" s="29"/>
      <c r="NV18" s="29"/>
      <c r="NW18" s="29"/>
      <c r="NX18" s="29"/>
      <c r="NY18" s="29"/>
      <c r="NZ18" s="29"/>
      <c r="OA18" s="29"/>
      <c r="OB18" s="29"/>
      <c r="OC18" s="29"/>
      <c r="OD18" s="29"/>
      <c r="OE18" s="29"/>
      <c r="OF18" s="29"/>
      <c r="OG18" s="29"/>
      <c r="OH18" s="29"/>
      <c r="OI18" s="29"/>
      <c r="OJ18" s="29"/>
      <c r="OK18" s="29"/>
      <c r="OL18" s="29"/>
      <c r="OM18" s="29"/>
      <c r="ON18" s="29"/>
      <c r="OO18" s="29"/>
      <c r="OP18" s="29"/>
      <c r="OQ18" s="29"/>
      <c r="OR18" s="29"/>
      <c r="OS18" s="29"/>
      <c r="OT18" s="29"/>
      <c r="OU18" s="29"/>
      <c r="OV18" s="29"/>
      <c r="OW18" s="29"/>
      <c r="OX18" s="29"/>
      <c r="OY18" s="29"/>
      <c r="OZ18" s="29"/>
      <c r="PA18" s="29"/>
      <c r="PB18" s="29"/>
      <c r="PC18" s="29"/>
      <c r="PD18" s="29"/>
      <c r="PE18" s="29"/>
      <c r="PF18" s="29"/>
      <c r="PG18" s="29"/>
      <c r="PH18" s="29"/>
      <c r="PI18" s="29"/>
      <c r="PJ18" s="29"/>
      <c r="PK18" s="29"/>
      <c r="PL18" s="29"/>
      <c r="PM18" s="29"/>
      <c r="PN18" s="29"/>
      <c r="PO18" s="29"/>
      <c r="PP18" s="29"/>
      <c r="PQ18" s="29"/>
      <c r="PR18" s="29"/>
      <c r="PS18" s="29"/>
      <c r="PT18" s="29"/>
      <c r="PU18" s="29"/>
      <c r="PV18" s="29"/>
      <c r="PW18" s="29"/>
      <c r="PX18" s="29"/>
      <c r="PY18" s="29"/>
      <c r="PZ18" s="29"/>
      <c r="QA18" s="29"/>
      <c r="QB18" s="29"/>
      <c r="QC18" s="29"/>
      <c r="QD18" s="29"/>
      <c r="QE18" s="29"/>
      <c r="QF18" s="29"/>
      <c r="QG18" s="29"/>
      <c r="QH18" s="29"/>
      <c r="QI18" s="29"/>
      <c r="QJ18" s="29"/>
      <c r="QK18" s="29"/>
      <c r="QL18" s="29"/>
      <c r="QM18" s="29"/>
      <c r="QN18" s="29"/>
      <c r="QO18" s="29"/>
      <c r="QP18" s="29"/>
      <c r="QQ18" s="29"/>
      <c r="QR18" s="29"/>
      <c r="QS18" s="29"/>
      <c r="QT18" s="29"/>
      <c r="QU18" s="29"/>
      <c r="QV18" s="29"/>
      <c r="QW18" s="29"/>
      <c r="QX18" s="29"/>
      <c r="QY18" s="29"/>
      <c r="QZ18" s="29"/>
      <c r="RA18" s="29"/>
      <c r="RB18" s="29"/>
      <c r="RC18" s="29"/>
      <c r="RD18" s="29"/>
      <c r="RE18" s="29"/>
      <c r="RF18" s="29"/>
      <c r="RG18" s="29"/>
      <c r="RH18" s="29"/>
      <c r="RI18" s="29"/>
      <c r="RJ18" s="29"/>
      <c r="RK18" s="29"/>
      <c r="RL18" s="29"/>
      <c r="RM18" s="29"/>
      <c r="RN18" s="29"/>
      <c r="RO18" s="29"/>
      <c r="RP18" s="29"/>
      <c r="RQ18" s="29"/>
      <c r="RR18" s="29"/>
      <c r="RS18" s="29"/>
      <c r="RT18" s="29"/>
      <c r="RU18" s="29"/>
      <c r="RV18" s="29"/>
      <c r="RW18" s="29"/>
      <c r="RX18" s="29"/>
      <c r="RY18" s="29"/>
      <c r="RZ18" s="29"/>
      <c r="SA18" s="29"/>
      <c r="SB18" s="29"/>
      <c r="SC18" s="29"/>
      <c r="SD18" s="29"/>
      <c r="SE18" s="29"/>
      <c r="SF18" s="29"/>
      <c r="SG18" s="29"/>
      <c r="SH18" s="29"/>
      <c r="SI18" s="29"/>
      <c r="SJ18" s="29"/>
      <c r="SK18" s="29"/>
      <c r="SL18" s="29"/>
      <c r="SM18" s="29"/>
      <c r="SN18" s="29"/>
      <c r="SO18" s="29"/>
      <c r="SP18" s="29"/>
      <c r="SQ18" s="29"/>
      <c r="SR18" s="29"/>
      <c r="SS18" s="29"/>
      <c r="ST18" s="29"/>
      <c r="SU18" s="29"/>
      <c r="SV18" s="29"/>
      <c r="SW18" s="29"/>
      <c r="SX18" s="29"/>
      <c r="SY18" s="29"/>
      <c r="SZ18" s="29"/>
      <c r="TA18" s="29"/>
      <c r="TB18" s="29"/>
      <c r="TC18" s="29"/>
      <c r="TD18" s="29"/>
      <c r="TE18" s="29"/>
      <c r="TF18" s="29"/>
      <c r="TG18" s="29"/>
      <c r="TH18" s="29"/>
      <c r="TI18" s="29"/>
      <c r="TJ18" s="29"/>
      <c r="TK18" s="29"/>
      <c r="TL18" s="29"/>
      <c r="TM18" s="29"/>
      <c r="TN18" s="29"/>
      <c r="TO18" s="29"/>
      <c r="TP18" s="29"/>
      <c r="TQ18" s="29"/>
      <c r="TR18" s="29"/>
      <c r="TS18" s="29"/>
      <c r="TT18" s="29"/>
      <c r="TU18" s="29"/>
      <c r="TV18" s="29"/>
      <c r="TW18" s="29"/>
      <c r="TX18" s="29"/>
      <c r="TY18" s="29"/>
      <c r="TZ18" s="29"/>
      <c r="UA18" s="29"/>
      <c r="UB18" s="29"/>
      <c r="UC18" s="29"/>
      <c r="UD18" s="29"/>
      <c r="UE18" s="29"/>
      <c r="UF18" s="29"/>
      <c r="UG18" s="29"/>
      <c r="UH18" s="29"/>
      <c r="UI18" s="29"/>
      <c r="UJ18" s="29"/>
      <c r="UK18" s="29"/>
      <c r="UL18" s="29"/>
      <c r="UM18" s="29"/>
      <c r="UN18" s="29"/>
      <c r="UO18" s="29"/>
      <c r="UP18" s="29"/>
      <c r="UQ18" s="29"/>
      <c r="UR18" s="29"/>
      <c r="US18" s="29"/>
      <c r="UT18" s="29"/>
      <c r="UU18" s="29"/>
      <c r="UV18" s="29"/>
      <c r="UW18" s="29"/>
      <c r="UX18" s="29"/>
      <c r="UY18" s="29"/>
      <c r="UZ18" s="29"/>
      <c r="VA18" s="29"/>
      <c r="VB18" s="29"/>
      <c r="VC18" s="29"/>
      <c r="VD18" s="29"/>
      <c r="VE18" s="29"/>
      <c r="VF18" s="29"/>
      <c r="VG18" s="29"/>
      <c r="VH18" s="29"/>
      <c r="VI18" s="29"/>
      <c r="VJ18" s="29"/>
      <c r="VK18" s="29"/>
      <c r="VL18" s="29"/>
      <c r="VM18" s="29"/>
      <c r="VN18" s="29"/>
      <c r="VO18" s="29"/>
      <c r="VP18" s="29"/>
      <c r="VQ18" s="29"/>
      <c r="VR18" s="29"/>
      <c r="VS18" s="29"/>
      <c r="VT18" s="29"/>
      <c r="VU18" s="29"/>
      <c r="VV18" s="29"/>
      <c r="VW18" s="29"/>
      <c r="VX18" s="29"/>
      <c r="VY18" s="29"/>
      <c r="VZ18" s="29"/>
      <c r="WA18" s="29"/>
      <c r="WB18" s="29"/>
      <c r="WC18" s="29"/>
      <c r="WD18" s="29"/>
      <c r="WE18" s="29"/>
      <c r="WF18" s="29"/>
      <c r="WG18" s="29"/>
      <c r="WH18" s="29"/>
      <c r="WI18" s="29"/>
      <c r="WJ18" s="29"/>
      <c r="WK18" s="29"/>
      <c r="WL18" s="29"/>
      <c r="WM18" s="29"/>
      <c r="WN18" s="29"/>
      <c r="WO18" s="29"/>
      <c r="WP18" s="29"/>
      <c r="WQ18" s="29"/>
      <c r="WR18" s="29"/>
      <c r="WS18" s="29"/>
      <c r="WT18" s="29"/>
      <c r="WU18" s="29"/>
      <c r="WV18" s="29"/>
      <c r="WW18" s="29"/>
      <c r="WX18" s="29"/>
      <c r="WY18" s="29"/>
      <c r="WZ18" s="29"/>
      <c r="XA18" s="29"/>
      <c r="XB18" s="29"/>
      <c r="XC18" s="29"/>
      <c r="XD18" s="29"/>
      <c r="XE18" s="29"/>
      <c r="XF18" s="29"/>
      <c r="XG18" s="29"/>
      <c r="XH18" s="29"/>
      <c r="XI18" s="29"/>
      <c r="XJ18" s="29"/>
      <c r="XK18" s="29"/>
      <c r="XL18" s="29"/>
      <c r="XM18" s="29"/>
      <c r="XN18" s="29"/>
      <c r="XO18" s="29"/>
      <c r="XP18" s="29"/>
      <c r="XQ18" s="29"/>
      <c r="XR18" s="29"/>
      <c r="XS18" s="29"/>
      <c r="XT18" s="29"/>
      <c r="XU18" s="29"/>
      <c r="XV18" s="29"/>
      <c r="XW18" s="29"/>
      <c r="XX18" s="29"/>
      <c r="XY18" s="29"/>
      <c r="XZ18" s="29"/>
      <c r="YA18" s="29"/>
      <c r="YB18" s="29"/>
      <c r="YC18" s="29"/>
      <c r="YD18" s="29"/>
      <c r="YE18" s="29"/>
      <c r="YF18" s="29"/>
      <c r="YG18" s="29"/>
      <c r="YH18" s="29"/>
      <c r="YI18" s="29"/>
      <c r="YJ18" s="29"/>
      <c r="YK18" s="29"/>
      <c r="YL18" s="29"/>
      <c r="YM18" s="29"/>
      <c r="YN18" s="29"/>
      <c r="YO18" s="29"/>
      <c r="YP18" s="29"/>
      <c r="YQ18" s="29"/>
      <c r="YR18" s="29"/>
      <c r="YS18" s="29"/>
      <c r="YT18" s="29"/>
      <c r="YU18" s="29"/>
      <c r="YV18" s="29"/>
      <c r="YW18" s="29"/>
      <c r="YX18" s="29"/>
      <c r="YY18" s="29"/>
      <c r="YZ18" s="29"/>
      <c r="ZA18" s="29"/>
      <c r="ZB18" s="29"/>
      <c r="ZC18" s="29"/>
      <c r="ZD18" s="29"/>
      <c r="ZE18" s="29"/>
      <c r="ZF18" s="29"/>
      <c r="ZG18" s="29"/>
      <c r="ZH18" s="29"/>
      <c r="ZI18" s="29"/>
      <c r="ZJ18" s="29"/>
      <c r="ZK18" s="29"/>
      <c r="ZL18" s="29"/>
      <c r="ZM18" s="29"/>
      <c r="ZN18" s="29"/>
      <c r="ZO18" s="29"/>
      <c r="ZP18" s="29"/>
      <c r="ZQ18" s="29"/>
      <c r="ZR18" s="29"/>
      <c r="ZS18" s="29"/>
      <c r="ZT18" s="29"/>
      <c r="ZU18" s="29"/>
      <c r="ZV18" s="29"/>
      <c r="ZW18" s="29"/>
      <c r="ZX18" s="29"/>
      <c r="ZY18" s="29"/>
      <c r="ZZ18" s="29"/>
      <c r="AAA18" s="29"/>
      <c r="AAB18" s="29"/>
      <c r="AAC18" s="29"/>
      <c r="AAD18" s="29"/>
      <c r="AAE18" s="29"/>
      <c r="AAF18" s="29"/>
      <c r="AAG18" s="29"/>
      <c r="AAH18" s="29"/>
      <c r="AAI18" s="29"/>
      <c r="AAJ18" s="29"/>
      <c r="AAK18" s="29"/>
      <c r="AAL18" s="29"/>
      <c r="AAM18" s="29"/>
      <c r="AAN18" s="29"/>
      <c r="AAO18" s="29"/>
      <c r="AAP18" s="29"/>
      <c r="AAQ18" s="29"/>
      <c r="AAR18" s="29"/>
      <c r="AAS18" s="29"/>
      <c r="AAT18" s="29"/>
      <c r="AAU18" s="29"/>
      <c r="AAV18" s="29"/>
      <c r="AAW18" s="29"/>
      <c r="AAX18" s="29"/>
      <c r="AAY18" s="29"/>
      <c r="AAZ18" s="29"/>
      <c r="ABA18" s="29"/>
      <c r="ABB18" s="29"/>
      <c r="ABC18" s="29"/>
      <c r="ABD18" s="29"/>
      <c r="ABE18" s="29"/>
      <c r="ABF18" s="29"/>
      <c r="ABG18" s="29"/>
      <c r="ABH18" s="29"/>
      <c r="ABI18" s="29"/>
      <c r="ABJ18" s="29"/>
      <c r="ABK18" s="29"/>
      <c r="ABL18" s="29"/>
      <c r="ABM18" s="29"/>
      <c r="ABN18" s="29"/>
      <c r="ABO18" s="29"/>
      <c r="ABP18" s="29"/>
      <c r="ABQ18" s="29"/>
      <c r="ABR18" s="29"/>
      <c r="ABS18" s="29"/>
      <c r="ABT18" s="29"/>
      <c r="ABU18" s="29"/>
      <c r="ABV18" s="29"/>
      <c r="ABW18" s="29"/>
      <c r="ABX18" s="29"/>
      <c r="ABY18" s="29"/>
      <c r="ABZ18" s="29"/>
      <c r="ACA18" s="29"/>
      <c r="ACB18" s="29"/>
      <c r="ACC18" s="29"/>
      <c r="ACD18" s="29"/>
      <c r="ACE18" s="29"/>
      <c r="ACF18" s="29"/>
      <c r="ACG18" s="29"/>
      <c r="ACH18" s="29"/>
      <c r="ACI18" s="29"/>
      <c r="ACJ18" s="29"/>
      <c r="ACK18" s="29"/>
      <c r="ACL18" s="29"/>
      <c r="ACM18" s="29"/>
      <c r="ACN18" s="29"/>
      <c r="ACO18" s="29"/>
      <c r="ACP18" s="29"/>
      <c r="ACQ18" s="29"/>
      <c r="ACR18" s="29"/>
      <c r="ACS18" s="29"/>
      <c r="ACT18" s="29"/>
      <c r="ACU18" s="29"/>
      <c r="ACV18" s="29"/>
      <c r="ACW18" s="29"/>
      <c r="ACX18" s="29"/>
      <c r="ACY18" s="29"/>
      <c r="ACZ18" s="29"/>
      <c r="ADA18" s="29"/>
      <c r="ADB18" s="29"/>
      <c r="ADC18" s="29"/>
      <c r="ADD18" s="29"/>
      <c r="ADE18" s="29"/>
      <c r="ADF18" s="29"/>
      <c r="ADG18" s="29"/>
      <c r="ADH18" s="29"/>
      <c r="ADI18" s="29"/>
      <c r="ADJ18" s="29"/>
      <c r="ADK18" s="29"/>
      <c r="ADL18" s="29"/>
      <c r="ADM18" s="29"/>
      <c r="ADN18" s="29"/>
      <c r="ADO18" s="29"/>
      <c r="ADP18" s="29"/>
      <c r="ADQ18" s="29"/>
      <c r="ADR18" s="29"/>
      <c r="ADS18" s="29"/>
      <c r="ADT18" s="29"/>
      <c r="ADU18" s="29"/>
      <c r="ADV18" s="29"/>
      <c r="ADW18" s="29"/>
      <c r="ADX18" s="29"/>
      <c r="ADY18" s="29"/>
      <c r="ADZ18" s="29"/>
      <c r="AEA18" s="29"/>
      <c r="AEB18" s="29"/>
      <c r="AEC18" s="29"/>
      <c r="AED18" s="29"/>
      <c r="AEE18" s="29"/>
      <c r="AEF18" s="29"/>
      <c r="AEG18" s="29"/>
      <c r="AEH18" s="29"/>
      <c r="AEI18" s="29"/>
      <c r="AEJ18" s="29"/>
      <c r="AEK18" s="29"/>
      <c r="AEL18" s="29"/>
      <c r="AEM18" s="29"/>
      <c r="AEN18" s="29"/>
      <c r="AEO18" s="29"/>
      <c r="AEP18" s="29"/>
      <c r="AEQ18" s="29"/>
      <c r="AER18" s="29"/>
      <c r="AES18" s="29"/>
      <c r="AET18" s="29"/>
      <c r="AEU18" s="29"/>
      <c r="AEV18" s="29"/>
      <c r="AEW18" s="29"/>
      <c r="AEX18" s="29"/>
      <c r="AEY18" s="29"/>
      <c r="AEZ18" s="29"/>
      <c r="AFA18" s="29"/>
      <c r="AFB18" s="29"/>
      <c r="AFC18" s="29"/>
      <c r="AFD18" s="29"/>
      <c r="AFE18" s="29"/>
      <c r="AFF18" s="29"/>
      <c r="AFG18" s="29"/>
      <c r="AFH18" s="29"/>
      <c r="AFI18" s="29"/>
      <c r="AFJ18" s="29"/>
      <c r="AFK18" s="29"/>
      <c r="AFL18" s="29"/>
      <c r="AFM18" s="29"/>
      <c r="AFN18" s="29"/>
      <c r="AFO18" s="29"/>
      <c r="AFP18" s="29"/>
      <c r="AFQ18" s="29"/>
      <c r="AFR18" s="29"/>
      <c r="AFS18" s="29"/>
      <c r="AFT18" s="29"/>
      <c r="AFU18" s="29"/>
      <c r="AFV18" s="29"/>
      <c r="AFW18" s="29"/>
      <c r="AFX18" s="29"/>
      <c r="AFY18" s="29"/>
      <c r="AFZ18" s="29"/>
      <c r="AGA18" s="29"/>
      <c r="AGB18" s="29"/>
      <c r="AGC18" s="29"/>
      <c r="AGD18" s="29"/>
      <c r="AGE18" s="29"/>
      <c r="AGF18" s="29"/>
      <c r="AGG18" s="29"/>
      <c r="AGH18" s="29"/>
      <c r="AGI18" s="29"/>
      <c r="AGJ18" s="29"/>
      <c r="AGK18" s="29"/>
      <c r="AGL18" s="29"/>
      <c r="AGM18" s="29"/>
      <c r="AGN18" s="29"/>
      <c r="AGO18" s="29"/>
      <c r="AGP18" s="29"/>
      <c r="AGQ18" s="29"/>
      <c r="AGR18" s="29"/>
      <c r="AGS18" s="29"/>
      <c r="AGT18" s="29"/>
      <c r="AGU18" s="29"/>
      <c r="AGV18" s="29"/>
      <c r="AGW18" s="29"/>
      <c r="AGX18" s="29"/>
      <c r="AGY18" s="29"/>
      <c r="AGZ18" s="29"/>
      <c r="AHA18" s="29"/>
      <c r="AHB18" s="29"/>
      <c r="AHC18" s="29"/>
      <c r="AHD18" s="29"/>
      <c r="AHE18" s="29"/>
      <c r="AHF18" s="29"/>
      <c r="AHG18" s="29"/>
      <c r="AHH18" s="29"/>
      <c r="AHI18" s="29"/>
      <c r="AHJ18" s="29"/>
      <c r="AHK18" s="29"/>
      <c r="AHL18" s="29"/>
      <c r="AHM18" s="29"/>
      <c r="AHN18" s="29"/>
      <c r="AHO18" s="29"/>
      <c r="AHP18" s="29"/>
      <c r="AHQ18" s="29"/>
      <c r="AHR18" s="29"/>
      <c r="AHS18" s="29"/>
      <c r="AHT18" s="29"/>
      <c r="AHU18" s="29"/>
      <c r="AHV18" s="29"/>
      <c r="AHW18" s="29"/>
      <c r="AHX18" s="29"/>
      <c r="AHY18" s="29"/>
      <c r="AHZ18" s="29"/>
      <c r="AIA18" s="29"/>
      <c r="AIB18" s="29"/>
      <c r="AIC18" s="29"/>
      <c r="AID18" s="29"/>
      <c r="AIE18" s="29"/>
      <c r="AIF18" s="29"/>
      <c r="AIG18" s="29"/>
      <c r="AIH18" s="29"/>
      <c r="AII18" s="29"/>
      <c r="AIJ18" s="29"/>
      <c r="AIK18" s="29"/>
      <c r="AIL18" s="29"/>
      <c r="AIM18" s="29"/>
      <c r="AIN18" s="29"/>
      <c r="AIO18" s="29"/>
      <c r="AIP18" s="29"/>
      <c r="AIQ18" s="29"/>
      <c r="AIR18" s="29"/>
      <c r="AIS18" s="29"/>
      <c r="AIT18" s="29"/>
      <c r="AIU18" s="29"/>
      <c r="AIV18" s="29"/>
      <c r="AIW18" s="29"/>
      <c r="AIX18" s="29"/>
      <c r="AIY18" s="29"/>
      <c r="AIZ18" s="29"/>
      <c r="AJA18" s="29"/>
      <c r="AJB18" s="29"/>
      <c r="AJC18" s="29"/>
      <c r="AJD18" s="29"/>
      <c r="AJE18" s="29"/>
      <c r="AJF18" s="29"/>
      <c r="AJG18" s="29"/>
      <c r="AJH18" s="29"/>
      <c r="AJI18" s="29"/>
      <c r="AJJ18" s="29"/>
      <c r="AJK18" s="29"/>
      <c r="AJL18" s="29"/>
      <c r="AJM18" s="29"/>
      <c r="AJN18" s="29"/>
      <c r="AJO18" s="29"/>
      <c r="AJP18" s="29"/>
      <c r="AJQ18" s="29"/>
      <c r="AJR18" s="29"/>
      <c r="AJS18" s="29"/>
      <c r="AJT18" s="29"/>
      <c r="AJU18" s="29"/>
      <c r="AJV18" s="29"/>
      <c r="AJW18" s="29"/>
      <c r="AJX18" s="29"/>
      <c r="AJY18" s="29"/>
      <c r="AJZ18" s="29"/>
      <c r="AKA18" s="29"/>
      <c r="AKB18" s="29"/>
      <c r="AKC18" s="29"/>
      <c r="AKD18" s="29"/>
      <c r="AKE18" s="29"/>
      <c r="AKF18" s="29"/>
      <c r="AKG18" s="29"/>
      <c r="AKH18" s="29"/>
      <c r="AKI18" s="29"/>
      <c r="AKJ18" s="29"/>
      <c r="AKK18" s="29"/>
      <c r="AKL18" s="29"/>
      <c r="AKM18" s="29"/>
      <c r="AKN18" s="29"/>
      <c r="AKO18" s="29"/>
      <c r="AKP18" s="29"/>
      <c r="AKQ18" s="29"/>
      <c r="AKR18" s="29"/>
      <c r="AKS18" s="29"/>
      <c r="AKT18" s="29"/>
      <c r="AKU18" s="29"/>
      <c r="AKV18" s="29"/>
      <c r="AKW18" s="29"/>
      <c r="AKX18" s="29"/>
      <c r="AKY18" s="29"/>
      <c r="AKZ18" s="29"/>
      <c r="ALA18" s="29"/>
      <c r="ALB18" s="29"/>
      <c r="ALC18" s="29"/>
      <c r="ALD18" s="29"/>
      <c r="ALE18" s="29"/>
      <c r="ALF18" s="29"/>
      <c r="ALG18" s="29"/>
      <c r="ALH18" s="29"/>
      <c r="ALI18" s="29"/>
      <c r="ALJ18" s="29"/>
      <c r="ALK18" s="29"/>
      <c r="ALL18" s="29"/>
      <c r="ALM18" s="29"/>
      <c r="ALN18" s="29"/>
      <c r="ALO18" s="29"/>
      <c r="ALP18" s="29"/>
      <c r="ALQ18" s="29"/>
      <c r="ALR18" s="29"/>
      <c r="ALS18" s="29"/>
      <c r="ALT18" s="29"/>
      <c r="ALU18" s="29"/>
      <c r="ALV18" s="29"/>
      <c r="ALW18" s="29"/>
      <c r="ALX18" s="29"/>
      <c r="ALY18" s="29"/>
      <c r="ALZ18" s="29"/>
      <c r="AMA18" s="29"/>
      <c r="AMB18" s="29"/>
      <c r="AMC18" s="29"/>
      <c r="AMD18" s="29"/>
      <c r="AME18" s="29"/>
      <c r="AMF18" s="29"/>
      <c r="AMG18" s="29"/>
      <c r="AMH18" s="29"/>
      <c r="AMI18" s="29"/>
      <c r="AMJ18" s="29"/>
      <c r="AMK18" s="29"/>
      <c r="AML18" s="29"/>
      <c r="AMM18" s="29"/>
      <c r="AMN18" s="29"/>
      <c r="AMO18" s="29"/>
      <c r="AMP18" s="29"/>
      <c r="AMQ18" s="29"/>
      <c r="AMR18" s="29"/>
      <c r="AMS18" s="29"/>
      <c r="AMT18" s="29"/>
      <c r="AMU18" s="29"/>
      <c r="AMV18" s="29"/>
      <c r="AMW18" s="29"/>
      <c r="AMX18" s="29"/>
      <c r="AMY18" s="29"/>
      <c r="AMZ18" s="29"/>
      <c r="ANA18" s="29"/>
      <c r="ANB18" s="29"/>
      <c r="ANC18" s="29"/>
      <c r="AND18" s="29"/>
      <c r="ANE18" s="29"/>
      <c r="ANF18" s="29"/>
      <c r="ANG18" s="29"/>
      <c r="ANH18" s="29"/>
      <c r="ANI18" s="29"/>
      <c r="ANJ18" s="29"/>
      <c r="ANK18" s="29"/>
      <c r="ANL18" s="29"/>
      <c r="ANM18" s="29"/>
      <c r="ANN18" s="29"/>
      <c r="ANO18" s="29"/>
      <c r="ANP18" s="29"/>
      <c r="ANQ18" s="29"/>
      <c r="ANR18" s="29"/>
      <c r="ANS18" s="29"/>
      <c r="ANT18" s="29"/>
      <c r="ANU18" s="29"/>
      <c r="ANV18" s="29"/>
      <c r="ANW18" s="29"/>
      <c r="ANX18" s="29"/>
      <c r="ANY18" s="29"/>
      <c r="ANZ18" s="29"/>
      <c r="AOA18" s="29"/>
      <c r="AOB18" s="29"/>
      <c r="AOC18" s="29"/>
      <c r="AOD18" s="29"/>
      <c r="AOE18" s="29"/>
    </row>
    <row r="19" spans="1:1071" ht="108" customHeight="1" x14ac:dyDescent="0.2">
      <c r="A19" s="28">
        <v>73</v>
      </c>
      <c r="B19" s="17" t="s">
        <v>937</v>
      </c>
      <c r="C19" s="126" t="s">
        <v>982</v>
      </c>
      <c r="D19" s="126" t="s">
        <v>983</v>
      </c>
      <c r="E19" s="28">
        <v>917</v>
      </c>
      <c r="F19" s="28">
        <v>506477</v>
      </c>
      <c r="G19" s="116">
        <v>506477</v>
      </c>
      <c r="H19" s="126" t="s">
        <v>984</v>
      </c>
      <c r="I19" s="129" t="s">
        <v>1283</v>
      </c>
      <c r="J19" s="126" t="s">
        <v>938</v>
      </c>
      <c r="K19" s="126" t="s">
        <v>940</v>
      </c>
    </row>
    <row r="20" spans="1:1071" ht="99.75" customHeight="1" x14ac:dyDescent="0.2">
      <c r="A20" s="28">
        <v>74</v>
      </c>
      <c r="B20" s="17" t="s">
        <v>985</v>
      </c>
      <c r="C20" s="126" t="s">
        <v>986</v>
      </c>
      <c r="D20" s="126" t="s">
        <v>987</v>
      </c>
      <c r="E20" s="28">
        <v>22043</v>
      </c>
      <c r="F20" s="28">
        <v>10360.209999999999</v>
      </c>
      <c r="G20" s="116">
        <v>10360.209999999999</v>
      </c>
      <c r="H20" s="126" t="s">
        <v>988</v>
      </c>
      <c r="I20" s="129" t="s">
        <v>1283</v>
      </c>
      <c r="J20" s="126" t="s">
        <v>938</v>
      </c>
      <c r="K20" s="126" t="s">
        <v>940</v>
      </c>
    </row>
    <row r="21" spans="1:1071" ht="105.75" customHeight="1" x14ac:dyDescent="0.2">
      <c r="A21" s="28">
        <v>75</v>
      </c>
      <c r="B21" s="17" t="s">
        <v>937</v>
      </c>
      <c r="C21" s="126" t="s">
        <v>989</v>
      </c>
      <c r="D21" s="126" t="s">
        <v>990</v>
      </c>
      <c r="E21" s="28">
        <v>600</v>
      </c>
      <c r="F21" s="116">
        <v>331392</v>
      </c>
      <c r="G21" s="116">
        <v>331392</v>
      </c>
      <c r="H21" s="126" t="s">
        <v>991</v>
      </c>
      <c r="I21" s="129" t="s">
        <v>1283</v>
      </c>
      <c r="J21" s="126" t="s">
        <v>938</v>
      </c>
      <c r="K21" s="126" t="s">
        <v>940</v>
      </c>
    </row>
    <row r="22" spans="1:1071" ht="63.75" x14ac:dyDescent="0.2">
      <c r="A22" s="28">
        <v>76</v>
      </c>
      <c r="B22" s="17" t="s">
        <v>937</v>
      </c>
      <c r="C22" s="126" t="s">
        <v>992</v>
      </c>
      <c r="D22" s="126" t="s">
        <v>993</v>
      </c>
      <c r="E22" s="28">
        <v>600</v>
      </c>
      <c r="F22" s="116">
        <v>328872</v>
      </c>
      <c r="G22" s="116">
        <v>328872</v>
      </c>
      <c r="H22" s="126" t="s">
        <v>994</v>
      </c>
      <c r="I22" s="129" t="s">
        <v>1283</v>
      </c>
      <c r="J22" s="126" t="s">
        <v>938</v>
      </c>
      <c r="K22" s="126" t="s">
        <v>940</v>
      </c>
    </row>
    <row r="23" spans="1:1071" ht="76.5" customHeight="1" x14ac:dyDescent="0.2">
      <c r="A23" s="28">
        <v>77</v>
      </c>
      <c r="B23" s="17" t="s">
        <v>937</v>
      </c>
      <c r="C23" s="126" t="s">
        <v>995</v>
      </c>
      <c r="D23" s="126" t="s">
        <v>996</v>
      </c>
      <c r="E23" s="28">
        <v>8400</v>
      </c>
      <c r="F23" s="28">
        <v>4604208</v>
      </c>
      <c r="G23" s="116">
        <v>4604208</v>
      </c>
      <c r="H23" s="126" t="s">
        <v>997</v>
      </c>
      <c r="I23" s="129" t="s">
        <v>1283</v>
      </c>
      <c r="J23" s="126" t="s">
        <v>938</v>
      </c>
      <c r="K23" s="126" t="s">
        <v>940</v>
      </c>
    </row>
    <row r="24" spans="1:1071" ht="89.25" customHeight="1" x14ac:dyDescent="0.2">
      <c r="A24" s="28">
        <v>78</v>
      </c>
      <c r="B24" s="17" t="s">
        <v>937</v>
      </c>
      <c r="C24" s="126" t="s">
        <v>998</v>
      </c>
      <c r="D24" s="126" t="s">
        <v>999</v>
      </c>
      <c r="E24" s="28">
        <v>885</v>
      </c>
      <c r="F24" s="28">
        <v>1683933</v>
      </c>
      <c r="G24" s="116">
        <v>1902.75</v>
      </c>
      <c r="H24" s="126" t="s">
        <v>1000</v>
      </c>
      <c r="I24" s="129" t="s">
        <v>1283</v>
      </c>
      <c r="J24" s="126" t="s">
        <v>938</v>
      </c>
      <c r="K24" s="126" t="s">
        <v>1001</v>
      </c>
    </row>
    <row r="25" spans="1:1071" ht="114.75" customHeight="1" x14ac:dyDescent="0.2">
      <c r="A25" s="157">
        <v>79</v>
      </c>
      <c r="B25" s="149" t="s">
        <v>1002</v>
      </c>
      <c r="C25" s="158" t="s">
        <v>1003</v>
      </c>
      <c r="D25" s="158" t="s">
        <v>1004</v>
      </c>
      <c r="E25" s="157">
        <v>19364</v>
      </c>
      <c r="F25" s="157">
        <v>6987499.4000000004</v>
      </c>
      <c r="G25" s="147"/>
      <c r="H25" s="158" t="s">
        <v>1005</v>
      </c>
      <c r="I25" s="129" t="s">
        <v>1283</v>
      </c>
      <c r="J25" s="126" t="s">
        <v>938</v>
      </c>
      <c r="K25" s="158" t="s">
        <v>940</v>
      </c>
    </row>
    <row r="26" spans="1:1071" s="29" customFormat="1" ht="63.75" x14ac:dyDescent="0.2">
      <c r="A26" s="28">
        <v>80</v>
      </c>
      <c r="B26" s="17" t="s">
        <v>937</v>
      </c>
      <c r="C26" s="126" t="s">
        <v>1006</v>
      </c>
      <c r="D26" s="126" t="s">
        <v>1007</v>
      </c>
      <c r="E26" s="28">
        <v>39</v>
      </c>
      <c r="F26" s="116">
        <v>833690.52</v>
      </c>
      <c r="G26" s="116">
        <v>833690.52</v>
      </c>
      <c r="H26" s="126" t="s">
        <v>1008</v>
      </c>
      <c r="I26" s="129" t="s">
        <v>1283</v>
      </c>
      <c r="J26" s="126" t="s">
        <v>938</v>
      </c>
      <c r="K26" s="126" t="s">
        <v>940</v>
      </c>
    </row>
    <row r="27" spans="1:1071" s="29" customFormat="1" ht="63.75" x14ac:dyDescent="0.2">
      <c r="A27" s="28">
        <v>81</v>
      </c>
      <c r="B27" s="17" t="s">
        <v>1009</v>
      </c>
      <c r="C27" s="126" t="s">
        <v>1010</v>
      </c>
      <c r="D27" s="17" t="s">
        <v>1011</v>
      </c>
      <c r="E27" s="17">
        <v>1721</v>
      </c>
      <c r="F27" s="17"/>
      <c r="G27" s="113"/>
      <c r="H27" s="126" t="s">
        <v>1012</v>
      </c>
      <c r="I27" s="129" t="s">
        <v>1283</v>
      </c>
      <c r="J27" s="126" t="s">
        <v>938</v>
      </c>
      <c r="K27" s="17"/>
    </row>
    <row r="28" spans="1:1071" s="29" customFormat="1" ht="69.75" customHeight="1" x14ac:dyDescent="0.2">
      <c r="A28" s="28">
        <v>82</v>
      </c>
      <c r="B28" s="17" t="s">
        <v>1009</v>
      </c>
      <c r="C28" s="126" t="s">
        <v>1013</v>
      </c>
      <c r="D28" s="17" t="s">
        <v>1014</v>
      </c>
      <c r="E28" s="17">
        <v>713</v>
      </c>
      <c r="F28" s="129">
        <v>1078605.01</v>
      </c>
      <c r="G28" s="113"/>
      <c r="H28" s="126" t="s">
        <v>1015</v>
      </c>
      <c r="I28" s="129" t="s">
        <v>1283</v>
      </c>
      <c r="J28" s="126" t="s">
        <v>938</v>
      </c>
      <c r="K28" s="17"/>
    </row>
    <row r="29" spans="1:1071" s="29" customFormat="1" ht="79.5" customHeight="1" x14ac:dyDescent="0.2">
      <c r="A29" s="28">
        <v>83</v>
      </c>
      <c r="B29" s="17" t="s">
        <v>1009</v>
      </c>
      <c r="C29" s="126" t="s">
        <v>1016</v>
      </c>
      <c r="D29" s="17" t="s">
        <v>1017</v>
      </c>
      <c r="E29" s="17">
        <v>1214</v>
      </c>
      <c r="F29" s="17"/>
      <c r="G29" s="113">
        <v>213105.56</v>
      </c>
      <c r="H29" s="126" t="s">
        <v>1018</v>
      </c>
      <c r="I29" s="129" t="s">
        <v>1283</v>
      </c>
      <c r="J29" s="126" t="s">
        <v>938</v>
      </c>
      <c r="K29" s="17"/>
    </row>
    <row r="30" spans="1:1071" s="29" customFormat="1" ht="104.25" customHeight="1" x14ac:dyDescent="0.2">
      <c r="A30" s="28">
        <v>85</v>
      </c>
      <c r="B30" s="17" t="s">
        <v>1019</v>
      </c>
      <c r="C30" s="126" t="s">
        <v>1020</v>
      </c>
      <c r="D30" s="17" t="s">
        <v>1021</v>
      </c>
      <c r="E30" s="17">
        <v>5031</v>
      </c>
      <c r="F30" s="17"/>
      <c r="G30" s="168">
        <v>6238.44</v>
      </c>
      <c r="H30" s="126" t="s">
        <v>1022</v>
      </c>
      <c r="I30" s="129" t="s">
        <v>1283</v>
      </c>
      <c r="J30" s="126" t="s">
        <v>938</v>
      </c>
      <c r="K30" s="126" t="s">
        <v>940</v>
      </c>
    </row>
    <row r="31" spans="1:1071" s="29" customFormat="1" ht="91.5" customHeight="1" x14ac:dyDescent="0.2">
      <c r="A31" s="28">
        <v>87</v>
      </c>
      <c r="B31" s="17" t="s">
        <v>1009</v>
      </c>
      <c r="C31" s="126" t="s">
        <v>1023</v>
      </c>
      <c r="D31" s="17" t="s">
        <v>1024</v>
      </c>
      <c r="E31" s="17">
        <v>965</v>
      </c>
      <c r="F31" s="17"/>
      <c r="G31" s="113">
        <v>237013.65</v>
      </c>
      <c r="H31" s="126"/>
      <c r="I31" s="129" t="s">
        <v>1283</v>
      </c>
      <c r="J31" s="126" t="s">
        <v>938</v>
      </c>
      <c r="K31" s="126" t="s">
        <v>940</v>
      </c>
    </row>
    <row r="32" spans="1:1071" s="29" customFormat="1" ht="84" customHeight="1" x14ac:dyDescent="0.2">
      <c r="A32" s="28">
        <v>88</v>
      </c>
      <c r="B32" s="17" t="s">
        <v>1009</v>
      </c>
      <c r="C32" s="126" t="s">
        <v>1025</v>
      </c>
      <c r="D32" s="17" t="s">
        <v>1026</v>
      </c>
      <c r="E32" s="17">
        <v>897</v>
      </c>
      <c r="F32" s="17"/>
      <c r="G32" s="113">
        <v>495431.04</v>
      </c>
      <c r="H32" s="126" t="s">
        <v>1027</v>
      </c>
      <c r="I32" s="129" t="s">
        <v>1283</v>
      </c>
      <c r="J32" s="126" t="s">
        <v>938</v>
      </c>
      <c r="K32" s="126" t="s">
        <v>940</v>
      </c>
    </row>
    <row r="33" spans="1:32" s="29" customFormat="1" ht="107.25" customHeight="1" x14ac:dyDescent="0.2">
      <c r="A33" s="28">
        <v>89</v>
      </c>
      <c r="B33" s="17" t="s">
        <v>1009</v>
      </c>
      <c r="C33" s="126" t="s">
        <v>1028</v>
      </c>
      <c r="D33" s="17" t="s">
        <v>1029</v>
      </c>
      <c r="E33" s="17">
        <v>638</v>
      </c>
      <c r="F33" s="17"/>
      <c r="G33" s="113">
        <v>289473.36</v>
      </c>
      <c r="H33" s="126" t="s">
        <v>1030</v>
      </c>
      <c r="I33" s="129" t="s">
        <v>1283</v>
      </c>
      <c r="J33" s="126" t="s">
        <v>938</v>
      </c>
      <c r="K33" s="126" t="s">
        <v>940</v>
      </c>
    </row>
    <row r="34" spans="1:32" s="29" customFormat="1" ht="84" customHeight="1" x14ac:dyDescent="0.2">
      <c r="A34" s="28">
        <v>90</v>
      </c>
      <c r="B34" s="17" t="s">
        <v>1031</v>
      </c>
      <c r="C34" s="126" t="s">
        <v>625</v>
      </c>
      <c r="D34" s="17" t="s">
        <v>1032</v>
      </c>
      <c r="E34" s="169" t="s">
        <v>1033</v>
      </c>
      <c r="F34" s="169"/>
      <c r="G34" s="113"/>
      <c r="H34" s="126"/>
      <c r="I34" s="120" t="s">
        <v>1292</v>
      </c>
      <c r="J34" s="126" t="s">
        <v>967</v>
      </c>
      <c r="K34" s="126"/>
    </row>
    <row r="35" spans="1:32" s="29" customFormat="1" ht="84" customHeight="1" x14ac:dyDescent="0.2">
      <c r="A35" s="28">
        <v>91</v>
      </c>
      <c r="B35" s="17" t="s">
        <v>1034</v>
      </c>
      <c r="C35" s="126" t="s">
        <v>1035</v>
      </c>
      <c r="D35" s="17" t="s">
        <v>1036</v>
      </c>
      <c r="E35" s="170" t="s">
        <v>1037</v>
      </c>
      <c r="F35" s="170"/>
      <c r="G35" s="113"/>
      <c r="H35" s="126"/>
      <c r="I35" s="120" t="s">
        <v>1292</v>
      </c>
      <c r="J35" s="126" t="s">
        <v>967</v>
      </c>
      <c r="K35" s="126" t="s">
        <v>1038</v>
      </c>
    </row>
    <row r="36" spans="1:32" s="29" customFormat="1" ht="99.75" customHeight="1" x14ac:dyDescent="0.2">
      <c r="A36" s="28">
        <v>92</v>
      </c>
      <c r="B36" s="17" t="s">
        <v>1009</v>
      </c>
      <c r="C36" s="126" t="s">
        <v>1039</v>
      </c>
      <c r="D36" s="17" t="s">
        <v>1040</v>
      </c>
      <c r="E36" s="17">
        <v>3126</v>
      </c>
      <c r="F36" s="17"/>
      <c r="G36" s="113">
        <v>1469.22</v>
      </c>
      <c r="H36" s="126" t="s">
        <v>1041</v>
      </c>
      <c r="I36" s="129" t="s">
        <v>1283</v>
      </c>
      <c r="J36" s="126" t="s">
        <v>1042</v>
      </c>
      <c r="K36" s="126" t="s">
        <v>940</v>
      </c>
    </row>
    <row r="37" spans="1:32" s="29" customFormat="1" ht="84" customHeight="1" x14ac:dyDescent="0.2">
      <c r="A37" s="28">
        <v>93</v>
      </c>
      <c r="B37" s="17" t="s">
        <v>1009</v>
      </c>
      <c r="C37" s="126" t="s">
        <v>1043</v>
      </c>
      <c r="D37" s="17" t="s">
        <v>1044</v>
      </c>
      <c r="E37" s="17" t="s">
        <v>1045</v>
      </c>
      <c r="F37" s="17"/>
      <c r="G37" s="168">
        <v>5447392.3200000003</v>
      </c>
      <c r="H37" s="126" t="s">
        <v>1046</v>
      </c>
      <c r="I37" s="120" t="s">
        <v>1291</v>
      </c>
      <c r="J37" s="126" t="s">
        <v>967</v>
      </c>
      <c r="K37" s="126" t="s">
        <v>940</v>
      </c>
    </row>
    <row r="38" spans="1:32" s="29" customFormat="1" ht="84" customHeight="1" x14ac:dyDescent="0.2">
      <c r="A38" s="28">
        <v>94</v>
      </c>
      <c r="B38" s="17" t="s">
        <v>1009</v>
      </c>
      <c r="C38" s="126" t="s">
        <v>1047</v>
      </c>
      <c r="D38" s="17" t="s">
        <v>1048</v>
      </c>
      <c r="E38" s="17" t="s">
        <v>1049</v>
      </c>
      <c r="F38" s="17"/>
      <c r="G38" s="113" t="s">
        <v>1050</v>
      </c>
      <c r="H38" s="126" t="s">
        <v>1051</v>
      </c>
      <c r="I38" s="120" t="s">
        <v>1291</v>
      </c>
      <c r="J38" s="126" t="s">
        <v>967</v>
      </c>
      <c r="K38" s="126" t="s">
        <v>940</v>
      </c>
    </row>
    <row r="39" spans="1:32" s="159" customFormat="1" ht="84" customHeight="1" x14ac:dyDescent="0.2">
      <c r="A39" s="28">
        <v>95</v>
      </c>
      <c r="B39" s="17" t="s">
        <v>1009</v>
      </c>
      <c r="C39" s="126" t="s">
        <v>1052</v>
      </c>
      <c r="D39" s="17" t="s">
        <v>1053</v>
      </c>
      <c r="E39" s="17" t="s">
        <v>1054</v>
      </c>
      <c r="F39" s="17"/>
      <c r="G39" s="168">
        <v>25328241.640000001</v>
      </c>
      <c r="H39" s="126" t="s">
        <v>1055</v>
      </c>
      <c r="I39" s="120" t="s">
        <v>1291</v>
      </c>
      <c r="J39" s="126" t="s">
        <v>967</v>
      </c>
      <c r="K39" s="126" t="s">
        <v>940</v>
      </c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</row>
    <row r="40" spans="1:32" s="29" customFormat="1" ht="84" customHeight="1" x14ac:dyDescent="0.2">
      <c r="A40" s="28">
        <v>96</v>
      </c>
      <c r="B40" s="17" t="s">
        <v>1009</v>
      </c>
      <c r="C40" s="126" t="s">
        <v>1056</v>
      </c>
      <c r="D40" s="17" t="s">
        <v>1057</v>
      </c>
      <c r="E40" s="17" t="s">
        <v>1058</v>
      </c>
      <c r="F40" s="17"/>
      <c r="G40" s="129">
        <v>940025.8</v>
      </c>
      <c r="H40" s="126"/>
      <c r="I40" s="129" t="s">
        <v>1283</v>
      </c>
      <c r="J40" s="126" t="s">
        <v>967</v>
      </c>
      <c r="K40" s="126" t="s">
        <v>940</v>
      </c>
    </row>
    <row r="41" spans="1:32" s="29" customFormat="1" ht="84" customHeight="1" x14ac:dyDescent="0.2">
      <c r="A41" s="28">
        <v>97</v>
      </c>
      <c r="B41" s="17" t="s">
        <v>1009</v>
      </c>
      <c r="C41" s="126" t="s">
        <v>1059</v>
      </c>
      <c r="D41" s="17" t="s">
        <v>1060</v>
      </c>
      <c r="E41" s="17" t="s">
        <v>1061</v>
      </c>
      <c r="F41" s="17"/>
      <c r="G41" s="113">
        <v>281786.56</v>
      </c>
      <c r="H41" s="126"/>
      <c r="I41" s="129" t="s">
        <v>1283</v>
      </c>
      <c r="J41" s="126" t="s">
        <v>967</v>
      </c>
      <c r="K41" s="126" t="s">
        <v>940</v>
      </c>
    </row>
    <row r="42" spans="1:32" s="29" customFormat="1" ht="84" customHeight="1" x14ac:dyDescent="0.2">
      <c r="A42" s="28">
        <v>98</v>
      </c>
      <c r="B42" s="17" t="s">
        <v>1009</v>
      </c>
      <c r="C42" s="126" t="s">
        <v>1062</v>
      </c>
      <c r="D42" s="17" t="s">
        <v>1063</v>
      </c>
      <c r="E42" s="17" t="s">
        <v>1064</v>
      </c>
      <c r="F42" s="17"/>
      <c r="G42" s="129">
        <v>248298.36</v>
      </c>
      <c r="H42" s="126"/>
      <c r="I42" s="129" t="s">
        <v>1283</v>
      </c>
      <c r="J42" s="126" t="s">
        <v>967</v>
      </c>
      <c r="K42" s="126" t="s">
        <v>940</v>
      </c>
    </row>
    <row r="43" spans="1:32" s="29" customFormat="1" ht="84" customHeight="1" x14ac:dyDescent="0.2">
      <c r="A43" s="28">
        <v>99</v>
      </c>
      <c r="B43" s="17" t="s">
        <v>1009</v>
      </c>
      <c r="C43" s="126" t="s">
        <v>1065</v>
      </c>
      <c r="D43" s="17" t="s">
        <v>1066</v>
      </c>
      <c r="E43" s="17" t="s">
        <v>1067</v>
      </c>
      <c r="F43" s="17"/>
      <c r="G43" s="129">
        <v>2703327.84</v>
      </c>
      <c r="H43" s="126"/>
      <c r="I43" s="129" t="s">
        <v>1283</v>
      </c>
      <c r="J43" s="126" t="s">
        <v>967</v>
      </c>
      <c r="K43" s="126" t="s">
        <v>940</v>
      </c>
    </row>
    <row r="44" spans="1:32" s="29" customFormat="1" ht="84" customHeight="1" x14ac:dyDescent="0.2">
      <c r="A44" s="28">
        <v>100</v>
      </c>
      <c r="B44" s="17" t="s">
        <v>1009</v>
      </c>
      <c r="C44" s="126" t="s">
        <v>1068</v>
      </c>
      <c r="D44" s="22" t="s">
        <v>1069</v>
      </c>
      <c r="E44" s="17" t="s">
        <v>1070</v>
      </c>
      <c r="F44" s="17"/>
      <c r="G44" s="129">
        <v>645137.24</v>
      </c>
      <c r="H44" s="126"/>
      <c r="I44" s="129" t="s">
        <v>1283</v>
      </c>
      <c r="J44" s="126" t="s">
        <v>967</v>
      </c>
      <c r="K44" s="126" t="s">
        <v>940</v>
      </c>
    </row>
    <row r="45" spans="1:32" s="29" customFormat="1" ht="84" customHeight="1" x14ac:dyDescent="0.2">
      <c r="A45" s="28">
        <v>101</v>
      </c>
      <c r="B45" s="17" t="s">
        <v>937</v>
      </c>
      <c r="C45" s="119" t="s">
        <v>1208</v>
      </c>
      <c r="D45" s="124" t="s">
        <v>1205</v>
      </c>
      <c r="E45" s="124">
        <v>100</v>
      </c>
      <c r="F45" s="124">
        <v>17186</v>
      </c>
      <c r="G45" s="124">
        <v>17186</v>
      </c>
      <c r="H45" s="160" t="s">
        <v>1206</v>
      </c>
      <c r="I45" s="179" t="s">
        <v>1283</v>
      </c>
      <c r="J45" s="126" t="s">
        <v>967</v>
      </c>
      <c r="K45" s="160" t="s">
        <v>1207</v>
      </c>
    </row>
    <row r="46" spans="1:32" s="29" customFormat="1" ht="84" customHeight="1" x14ac:dyDescent="0.2">
      <c r="A46" s="28">
        <v>102</v>
      </c>
      <c r="B46" s="17" t="s">
        <v>937</v>
      </c>
      <c r="C46" s="119" t="s">
        <v>1211</v>
      </c>
      <c r="D46" s="124" t="s">
        <v>1209</v>
      </c>
      <c r="E46" s="124">
        <v>488</v>
      </c>
      <c r="F46" s="124">
        <v>83867.679999999993</v>
      </c>
      <c r="G46" s="124">
        <v>83867.679999999993</v>
      </c>
      <c r="H46" s="160" t="s">
        <v>1210</v>
      </c>
      <c r="I46" s="179" t="s">
        <v>1283</v>
      </c>
      <c r="J46" s="126" t="s">
        <v>967</v>
      </c>
      <c r="K46" s="160" t="s">
        <v>1207</v>
      </c>
    </row>
    <row r="47" spans="1:32" s="29" customFormat="1" ht="84" customHeight="1" x14ac:dyDescent="0.2">
      <c r="A47" s="28">
        <v>103</v>
      </c>
      <c r="B47" s="17" t="s">
        <v>937</v>
      </c>
      <c r="C47" s="119" t="s">
        <v>1214</v>
      </c>
      <c r="D47" s="124" t="s">
        <v>1212</v>
      </c>
      <c r="E47" s="124">
        <v>700</v>
      </c>
      <c r="F47" s="124">
        <v>95410</v>
      </c>
      <c r="G47" s="124">
        <v>95410</v>
      </c>
      <c r="H47" s="160" t="s">
        <v>1213</v>
      </c>
      <c r="I47" s="179" t="s">
        <v>1283</v>
      </c>
      <c r="J47" s="126" t="s">
        <v>967</v>
      </c>
      <c r="K47" s="160" t="s">
        <v>1207</v>
      </c>
    </row>
    <row r="48" spans="1:32" s="29" customFormat="1" ht="84" customHeight="1" x14ac:dyDescent="0.2">
      <c r="A48" s="28">
        <v>104</v>
      </c>
      <c r="B48" s="17" t="s">
        <v>937</v>
      </c>
      <c r="C48" s="119" t="s">
        <v>1217</v>
      </c>
      <c r="D48" s="124" t="s">
        <v>1215</v>
      </c>
      <c r="E48" s="124">
        <v>775</v>
      </c>
      <c r="F48" s="126">
        <v>133191.5</v>
      </c>
      <c r="G48" s="126">
        <v>133191.5</v>
      </c>
      <c r="H48" s="160" t="s">
        <v>1216</v>
      </c>
      <c r="I48" s="179" t="s">
        <v>1283</v>
      </c>
      <c r="J48" s="126" t="s">
        <v>967</v>
      </c>
      <c r="K48" s="160" t="s">
        <v>1207</v>
      </c>
    </row>
    <row r="49" spans="1:11" s="29" customFormat="1" ht="84" customHeight="1" x14ac:dyDescent="0.2">
      <c r="A49" s="28">
        <v>105</v>
      </c>
      <c r="B49" s="17" t="s">
        <v>937</v>
      </c>
      <c r="C49" s="119" t="s">
        <v>1220</v>
      </c>
      <c r="D49" s="124" t="s">
        <v>1218</v>
      </c>
      <c r="E49" s="124">
        <v>490</v>
      </c>
      <c r="F49" s="126">
        <v>84211.4</v>
      </c>
      <c r="G49" s="126">
        <v>84211.4</v>
      </c>
      <c r="H49" s="160" t="s">
        <v>1219</v>
      </c>
      <c r="I49" s="179" t="s">
        <v>1283</v>
      </c>
      <c r="J49" s="126" t="s">
        <v>967</v>
      </c>
      <c r="K49" s="160" t="s">
        <v>1207</v>
      </c>
    </row>
    <row r="50" spans="1:11" s="29" customFormat="1" ht="84" customHeight="1" x14ac:dyDescent="0.2">
      <c r="A50" s="28">
        <v>106</v>
      </c>
      <c r="B50" s="17" t="s">
        <v>937</v>
      </c>
      <c r="C50" s="119" t="s">
        <v>1223</v>
      </c>
      <c r="D50" s="124" t="s">
        <v>1221</v>
      </c>
      <c r="E50" s="124">
        <v>515</v>
      </c>
      <c r="F50" s="126">
        <v>88507.9</v>
      </c>
      <c r="G50" s="126">
        <v>88507.9</v>
      </c>
      <c r="H50" s="160" t="s">
        <v>1222</v>
      </c>
      <c r="I50" s="179" t="s">
        <v>1283</v>
      </c>
      <c r="J50" s="126" t="s">
        <v>967</v>
      </c>
      <c r="K50" s="160" t="s">
        <v>1207</v>
      </c>
    </row>
    <row r="51" spans="1:11" s="29" customFormat="1" ht="84" customHeight="1" x14ac:dyDescent="0.2">
      <c r="A51" s="28">
        <v>107</v>
      </c>
      <c r="B51" s="17" t="s">
        <v>937</v>
      </c>
      <c r="C51" s="119" t="s">
        <v>1226</v>
      </c>
      <c r="D51" s="124" t="s">
        <v>1224</v>
      </c>
      <c r="E51" s="124">
        <v>536</v>
      </c>
      <c r="F51" s="126">
        <v>92116.96</v>
      </c>
      <c r="G51" s="126">
        <v>92116.96</v>
      </c>
      <c r="H51" s="160" t="s">
        <v>1225</v>
      </c>
      <c r="I51" s="179" t="s">
        <v>1283</v>
      </c>
      <c r="J51" s="126" t="s">
        <v>967</v>
      </c>
      <c r="K51" s="160" t="s">
        <v>1207</v>
      </c>
    </row>
    <row r="52" spans="1:11" s="29" customFormat="1" ht="84" customHeight="1" x14ac:dyDescent="0.2">
      <c r="A52" s="28">
        <v>108</v>
      </c>
      <c r="B52" s="17" t="s">
        <v>937</v>
      </c>
      <c r="C52" s="119" t="s">
        <v>1229</v>
      </c>
      <c r="D52" s="124" t="s">
        <v>1227</v>
      </c>
      <c r="E52" s="124">
        <v>986</v>
      </c>
      <c r="F52" s="126">
        <v>169453.96</v>
      </c>
      <c r="G52" s="126">
        <v>169453.96</v>
      </c>
      <c r="H52" s="160" t="s">
        <v>1228</v>
      </c>
      <c r="I52" s="179" t="s">
        <v>1283</v>
      </c>
      <c r="J52" s="126" t="s">
        <v>967</v>
      </c>
      <c r="K52" s="160" t="s">
        <v>1207</v>
      </c>
    </row>
    <row r="53" spans="1:11" s="29" customFormat="1" ht="84" customHeight="1" x14ac:dyDescent="0.2">
      <c r="A53" s="28">
        <v>109</v>
      </c>
      <c r="B53" s="17" t="s">
        <v>937</v>
      </c>
      <c r="C53" s="119" t="s">
        <v>1232</v>
      </c>
      <c r="D53" s="124" t="s">
        <v>1230</v>
      </c>
      <c r="E53" s="124">
        <v>843</v>
      </c>
      <c r="F53" s="126">
        <v>144877.98000000001</v>
      </c>
      <c r="G53" s="126">
        <v>144877.98000000001</v>
      </c>
      <c r="H53" s="160" t="s">
        <v>1231</v>
      </c>
      <c r="I53" s="179" t="s">
        <v>1283</v>
      </c>
      <c r="J53" s="126" t="s">
        <v>967</v>
      </c>
      <c r="K53" s="160" t="s">
        <v>1207</v>
      </c>
    </row>
    <row r="54" spans="1:11" s="29" customFormat="1" ht="84" customHeight="1" x14ac:dyDescent="0.2">
      <c r="A54" s="28">
        <v>110</v>
      </c>
      <c r="B54" s="17" t="s">
        <v>937</v>
      </c>
      <c r="C54" s="119" t="s">
        <v>1235</v>
      </c>
      <c r="D54" s="124" t="s">
        <v>1233</v>
      </c>
      <c r="E54" s="124">
        <v>365</v>
      </c>
      <c r="F54" s="126">
        <v>62728.9</v>
      </c>
      <c r="G54" s="126">
        <v>62728.9</v>
      </c>
      <c r="H54" s="160" t="s">
        <v>1234</v>
      </c>
      <c r="I54" s="179" t="s">
        <v>1283</v>
      </c>
      <c r="J54" s="126" t="s">
        <v>967</v>
      </c>
      <c r="K54" s="160" t="s">
        <v>1207</v>
      </c>
    </row>
    <row r="55" spans="1:11" s="29" customFormat="1" ht="78.75" customHeight="1" x14ac:dyDescent="0.2">
      <c r="A55" s="28">
        <v>111</v>
      </c>
      <c r="B55" s="17" t="s">
        <v>937</v>
      </c>
      <c r="C55" s="126"/>
      <c r="D55" s="124" t="s">
        <v>1236</v>
      </c>
      <c r="E55" s="124">
        <v>157</v>
      </c>
      <c r="F55" s="126">
        <v>26982.02</v>
      </c>
      <c r="G55" s="126">
        <v>26982.02</v>
      </c>
      <c r="H55" s="126" t="s">
        <v>1237</v>
      </c>
      <c r="I55" s="179" t="s">
        <v>1283</v>
      </c>
      <c r="J55" s="126" t="s">
        <v>967</v>
      </c>
      <c r="K55" s="160" t="s">
        <v>1207</v>
      </c>
    </row>
    <row r="56" spans="1:11" s="29" customFormat="1" ht="78.75" customHeight="1" x14ac:dyDescent="0.2">
      <c r="A56" s="28">
        <v>112</v>
      </c>
      <c r="B56" s="17" t="s">
        <v>937</v>
      </c>
      <c r="C56" s="126" t="s">
        <v>1195</v>
      </c>
      <c r="D56" s="28" t="s">
        <v>1193</v>
      </c>
      <c r="E56" s="28">
        <v>375400</v>
      </c>
      <c r="F56" s="28"/>
      <c r="G56" s="28">
        <v>1190355.8600000001</v>
      </c>
      <c r="H56" s="126" t="s">
        <v>1194</v>
      </c>
      <c r="I56" s="179" t="s">
        <v>1283</v>
      </c>
      <c r="J56" s="126" t="s">
        <v>967</v>
      </c>
      <c r="K56" s="126" t="s">
        <v>939</v>
      </c>
    </row>
    <row r="57" spans="1:11" s="29" customFormat="1" ht="78.75" customHeight="1" x14ac:dyDescent="0.2">
      <c r="A57" s="157">
        <v>113</v>
      </c>
      <c r="B57" s="17" t="s">
        <v>937</v>
      </c>
      <c r="C57" s="126" t="s">
        <v>1199</v>
      </c>
      <c r="D57" s="28" t="s">
        <v>1196</v>
      </c>
      <c r="E57" s="28">
        <v>1100</v>
      </c>
      <c r="F57" s="28">
        <v>4191</v>
      </c>
      <c r="G57" s="28">
        <v>4191</v>
      </c>
      <c r="H57" s="126" t="s">
        <v>1197</v>
      </c>
      <c r="I57" s="179" t="s">
        <v>1283</v>
      </c>
      <c r="J57" s="126" t="s">
        <v>967</v>
      </c>
      <c r="K57" s="126" t="s">
        <v>1198</v>
      </c>
    </row>
    <row r="58" spans="1:11" s="29" customFormat="1" ht="78.75" customHeight="1" x14ac:dyDescent="0.2">
      <c r="A58" s="28">
        <v>114</v>
      </c>
      <c r="B58" s="17" t="s">
        <v>937</v>
      </c>
      <c r="C58" s="126" t="s">
        <v>1202</v>
      </c>
      <c r="D58" s="28" t="s">
        <v>1200</v>
      </c>
      <c r="E58" s="28">
        <v>1523</v>
      </c>
      <c r="F58" s="28">
        <v>5802.63</v>
      </c>
      <c r="G58" s="28">
        <v>5802.63</v>
      </c>
      <c r="H58" s="126" t="s">
        <v>1201</v>
      </c>
      <c r="I58" s="179" t="s">
        <v>1283</v>
      </c>
      <c r="J58" s="126" t="s">
        <v>967</v>
      </c>
      <c r="K58" s="126" t="s">
        <v>1198</v>
      </c>
    </row>
    <row r="59" spans="1:11" s="29" customFormat="1" ht="78.75" customHeight="1" x14ac:dyDescent="0.2">
      <c r="A59" s="28">
        <v>115</v>
      </c>
      <c r="B59" s="17" t="s">
        <v>937</v>
      </c>
      <c r="C59" s="126"/>
      <c r="D59" s="28" t="s">
        <v>1203</v>
      </c>
      <c r="E59" s="28">
        <v>1581</v>
      </c>
      <c r="F59" s="28">
        <v>10529.46</v>
      </c>
      <c r="G59" s="28">
        <v>10529.46</v>
      </c>
      <c r="H59" s="126" t="s">
        <v>1204</v>
      </c>
      <c r="I59" s="179" t="s">
        <v>1283</v>
      </c>
      <c r="J59" s="126" t="s">
        <v>967</v>
      </c>
      <c r="K59" s="126" t="s">
        <v>1198</v>
      </c>
    </row>
    <row r="60" spans="1:11" s="29" customFormat="1" ht="78.75" customHeight="1" x14ac:dyDescent="0.25">
      <c r="A60" s="164">
        <v>116</v>
      </c>
      <c r="B60" s="162" t="s">
        <v>937</v>
      </c>
      <c r="C60" s="163" t="s">
        <v>1071</v>
      </c>
      <c r="D60" s="164" t="s">
        <v>1072</v>
      </c>
      <c r="E60" s="171">
        <v>615</v>
      </c>
      <c r="F60" s="165">
        <v>1241912.55</v>
      </c>
      <c r="G60" s="165">
        <v>1241912.55</v>
      </c>
      <c r="H60" s="163" t="s">
        <v>1073</v>
      </c>
      <c r="I60" s="179" t="s">
        <v>1283</v>
      </c>
      <c r="J60" s="166" t="s">
        <v>967</v>
      </c>
      <c r="K60" s="163" t="s">
        <v>1074</v>
      </c>
    </row>
    <row r="61" spans="1:11" s="29" customFormat="1" ht="78.75" customHeight="1" x14ac:dyDescent="0.25">
      <c r="A61" s="165">
        <v>117</v>
      </c>
      <c r="B61" s="162" t="s">
        <v>937</v>
      </c>
      <c r="C61" s="166" t="s">
        <v>1075</v>
      </c>
      <c r="D61" s="172" t="s">
        <v>1076</v>
      </c>
      <c r="E61" s="163">
        <v>18246</v>
      </c>
      <c r="F61" s="163">
        <v>64225.919999999998</v>
      </c>
      <c r="G61" s="163">
        <v>64225.919999999998</v>
      </c>
      <c r="H61" s="166" t="s">
        <v>1077</v>
      </c>
      <c r="I61" s="179" t="s">
        <v>1283</v>
      </c>
      <c r="J61" s="166" t="s">
        <v>967</v>
      </c>
      <c r="K61" s="166" t="s">
        <v>1078</v>
      </c>
    </row>
    <row r="62" spans="1:11" s="29" customFormat="1" ht="78.75" customHeight="1" x14ac:dyDescent="0.25">
      <c r="A62" s="165">
        <v>118</v>
      </c>
      <c r="B62" s="162" t="s">
        <v>937</v>
      </c>
      <c r="C62" s="166" t="s">
        <v>1079</v>
      </c>
      <c r="D62" s="166" t="s">
        <v>1080</v>
      </c>
      <c r="E62" s="163">
        <v>43351</v>
      </c>
      <c r="F62" s="163"/>
      <c r="G62" s="163">
        <v>22946117.809999999</v>
      </c>
      <c r="H62" s="166" t="s">
        <v>1081</v>
      </c>
      <c r="I62" s="179" t="s">
        <v>1283</v>
      </c>
      <c r="J62" s="166" t="s">
        <v>967</v>
      </c>
      <c r="K62" s="166" t="s">
        <v>1082</v>
      </c>
    </row>
    <row r="63" spans="1:11" s="29" customFormat="1" ht="79.5" customHeight="1" x14ac:dyDescent="0.25">
      <c r="A63" s="163">
        <v>119</v>
      </c>
      <c r="B63" s="162" t="s">
        <v>1083</v>
      </c>
      <c r="C63" s="166" t="s">
        <v>1084</v>
      </c>
      <c r="D63" s="166" t="s">
        <v>1085</v>
      </c>
      <c r="E63" s="163">
        <v>1109.5999999999999</v>
      </c>
      <c r="F63" s="163">
        <v>1</v>
      </c>
      <c r="G63" s="163">
        <v>0</v>
      </c>
      <c r="H63" s="166" t="s">
        <v>1086</v>
      </c>
      <c r="I63" s="179" t="s">
        <v>1283</v>
      </c>
      <c r="J63" s="166" t="s">
        <v>967</v>
      </c>
      <c r="K63" s="162" t="s">
        <v>1087</v>
      </c>
    </row>
    <row r="64" spans="1:11" ht="51.75" customHeight="1" x14ac:dyDescent="0.2">
      <c r="A64" s="190" t="s">
        <v>1279</v>
      </c>
      <c r="B64" s="191"/>
      <c r="C64" s="191"/>
      <c r="D64" s="191"/>
      <c r="E64" s="191"/>
      <c r="F64" s="191"/>
      <c r="G64" s="191"/>
      <c r="H64" s="191"/>
      <c r="I64" s="191"/>
      <c r="J64" s="191"/>
      <c r="K64" s="192"/>
    </row>
    <row r="65" spans="1:11" ht="63.75" x14ac:dyDescent="0.2">
      <c r="A65" s="157" t="s">
        <v>1238</v>
      </c>
      <c r="B65" s="149" t="s">
        <v>937</v>
      </c>
      <c r="C65" s="158" t="s">
        <v>1088</v>
      </c>
      <c r="D65" s="158" t="s">
        <v>1089</v>
      </c>
      <c r="E65" s="157">
        <v>233800</v>
      </c>
      <c r="F65" s="157">
        <v>741356.42</v>
      </c>
      <c r="G65" s="157">
        <v>741356.42</v>
      </c>
      <c r="H65" s="158" t="s">
        <v>1090</v>
      </c>
      <c r="I65" s="174" t="s">
        <v>1286</v>
      </c>
      <c r="J65" s="126" t="s">
        <v>967</v>
      </c>
      <c r="K65" s="158" t="s">
        <v>939</v>
      </c>
    </row>
    <row r="66" spans="1:11" ht="83.25" customHeight="1" x14ac:dyDescent="0.2">
      <c r="A66" s="157" t="s">
        <v>1239</v>
      </c>
      <c r="B66" s="17" t="s">
        <v>937</v>
      </c>
      <c r="C66" s="126" t="s">
        <v>1094</v>
      </c>
      <c r="D66" s="126" t="s">
        <v>1092</v>
      </c>
      <c r="E66" s="28">
        <v>250700</v>
      </c>
      <c r="F66" s="28">
        <v>794944.63</v>
      </c>
      <c r="G66" s="28">
        <v>794944.63</v>
      </c>
      <c r="H66" s="126" t="s">
        <v>1093</v>
      </c>
      <c r="I66" s="174" t="s">
        <v>1286</v>
      </c>
      <c r="J66" s="126" t="s">
        <v>967</v>
      </c>
      <c r="K66" s="126" t="s">
        <v>939</v>
      </c>
    </row>
    <row r="67" spans="1:11" ht="82.5" customHeight="1" x14ac:dyDescent="0.2">
      <c r="A67" s="28" t="s">
        <v>1240</v>
      </c>
      <c r="B67" s="17" t="s">
        <v>937</v>
      </c>
      <c r="C67" s="126" t="s">
        <v>1094</v>
      </c>
      <c r="D67" s="126" t="s">
        <v>1095</v>
      </c>
      <c r="E67" s="28">
        <v>341200</v>
      </c>
      <c r="F67" s="28">
        <v>1081911.08</v>
      </c>
      <c r="G67" s="28">
        <v>1081911.08</v>
      </c>
      <c r="H67" s="126" t="s">
        <v>1096</v>
      </c>
      <c r="I67" s="174" t="s">
        <v>1286</v>
      </c>
      <c r="J67" s="126" t="s">
        <v>967</v>
      </c>
      <c r="K67" s="126" t="s">
        <v>939</v>
      </c>
    </row>
    <row r="68" spans="1:11" ht="76.5" customHeight="1" x14ac:dyDescent="0.2">
      <c r="A68" s="157" t="s">
        <v>1241</v>
      </c>
      <c r="B68" s="17" t="s">
        <v>937</v>
      </c>
      <c r="C68" s="126" t="s">
        <v>1099</v>
      </c>
      <c r="D68" s="126" t="s">
        <v>1097</v>
      </c>
      <c r="E68" s="28">
        <v>414100</v>
      </c>
      <c r="F68" s="28">
        <v>1313069.69</v>
      </c>
      <c r="G68" s="28">
        <v>1313069.69</v>
      </c>
      <c r="H68" s="126" t="s">
        <v>1098</v>
      </c>
      <c r="I68" s="174" t="s">
        <v>1286</v>
      </c>
      <c r="J68" s="126" t="s">
        <v>967</v>
      </c>
      <c r="K68" s="126" t="s">
        <v>939</v>
      </c>
    </row>
    <row r="69" spans="1:11" ht="80.25" customHeight="1" x14ac:dyDescent="0.2">
      <c r="A69" s="28" t="s">
        <v>1242</v>
      </c>
      <c r="B69" s="17" t="s">
        <v>937</v>
      </c>
      <c r="C69" s="126" t="s">
        <v>1094</v>
      </c>
      <c r="D69" s="126" t="s">
        <v>1100</v>
      </c>
      <c r="E69" s="28">
        <v>427600</v>
      </c>
      <c r="F69" s="28">
        <v>1355876.84</v>
      </c>
      <c r="G69" s="28">
        <v>1355876.84</v>
      </c>
      <c r="H69" s="126" t="s">
        <v>1101</v>
      </c>
      <c r="I69" s="174" t="s">
        <v>1286</v>
      </c>
      <c r="J69" s="126" t="s">
        <v>967</v>
      </c>
      <c r="K69" s="126" t="s">
        <v>939</v>
      </c>
    </row>
    <row r="70" spans="1:11" ht="75.75" customHeight="1" x14ac:dyDescent="0.2">
      <c r="A70" s="157" t="s">
        <v>1243</v>
      </c>
      <c r="B70" s="17" t="s">
        <v>937</v>
      </c>
      <c r="C70" s="126" t="s">
        <v>1099</v>
      </c>
      <c r="D70" s="126" t="s">
        <v>1102</v>
      </c>
      <c r="E70" s="28">
        <v>72600</v>
      </c>
      <c r="F70" s="28">
        <v>230207.34</v>
      </c>
      <c r="G70" s="28">
        <v>230207.34</v>
      </c>
      <c r="H70" s="126" t="s">
        <v>1103</v>
      </c>
      <c r="I70" s="174" t="s">
        <v>1286</v>
      </c>
      <c r="J70" s="126" t="s">
        <v>967</v>
      </c>
      <c r="K70" s="126" t="s">
        <v>939</v>
      </c>
    </row>
    <row r="71" spans="1:11" ht="82.5" customHeight="1" x14ac:dyDescent="0.2">
      <c r="A71" s="28" t="s">
        <v>1244</v>
      </c>
      <c r="B71" s="17" t="s">
        <v>937</v>
      </c>
      <c r="C71" s="173" t="s">
        <v>1088</v>
      </c>
      <c r="D71" s="126" t="s">
        <v>1104</v>
      </c>
      <c r="E71" s="28">
        <v>282100</v>
      </c>
      <c r="F71" s="28">
        <v>894510.89</v>
      </c>
      <c r="G71" s="28">
        <v>894510.89</v>
      </c>
      <c r="H71" s="126" t="s">
        <v>1105</v>
      </c>
      <c r="I71" s="174" t="s">
        <v>1286</v>
      </c>
      <c r="J71" s="126" t="s">
        <v>967</v>
      </c>
      <c r="K71" s="126" t="s">
        <v>939</v>
      </c>
    </row>
    <row r="72" spans="1:11" ht="80.25" customHeight="1" x14ac:dyDescent="0.2">
      <c r="A72" s="28" t="s">
        <v>1245</v>
      </c>
      <c r="B72" s="17" t="s">
        <v>1106</v>
      </c>
      <c r="C72" s="126" t="s">
        <v>1110</v>
      </c>
      <c r="D72" s="126" t="s">
        <v>1107</v>
      </c>
      <c r="E72" s="28">
        <v>157339</v>
      </c>
      <c r="F72" s="28"/>
      <c r="G72" s="28"/>
      <c r="H72" s="126" t="s">
        <v>1108</v>
      </c>
      <c r="I72" s="174" t="s">
        <v>1286</v>
      </c>
      <c r="J72" s="126" t="s">
        <v>967</v>
      </c>
      <c r="K72" s="126" t="s">
        <v>939</v>
      </c>
    </row>
    <row r="73" spans="1:11" ht="84" customHeight="1" x14ac:dyDescent="0.2">
      <c r="A73" s="157" t="s">
        <v>1246</v>
      </c>
      <c r="B73" s="17" t="s">
        <v>1109</v>
      </c>
      <c r="C73" s="126" t="s">
        <v>1114</v>
      </c>
      <c r="D73" s="126" t="s">
        <v>1111</v>
      </c>
      <c r="E73" s="28">
        <v>205069</v>
      </c>
      <c r="F73" s="28"/>
      <c r="G73" s="28"/>
      <c r="H73" s="126" t="s">
        <v>1112</v>
      </c>
      <c r="I73" s="174" t="s">
        <v>1286</v>
      </c>
      <c r="J73" s="126" t="s">
        <v>967</v>
      </c>
      <c r="K73" s="126" t="s">
        <v>939</v>
      </c>
    </row>
    <row r="74" spans="1:11" ht="83.25" customHeight="1" x14ac:dyDescent="0.2">
      <c r="A74" s="28" t="s">
        <v>1247</v>
      </c>
      <c r="B74" s="17" t="s">
        <v>1113</v>
      </c>
      <c r="C74" s="126" t="s">
        <v>1118</v>
      </c>
      <c r="D74" s="126" t="s">
        <v>1115</v>
      </c>
      <c r="E74" s="28">
        <v>84954</v>
      </c>
      <c r="F74" s="28"/>
      <c r="G74" s="28"/>
      <c r="H74" s="126" t="s">
        <v>1116</v>
      </c>
      <c r="I74" s="174" t="s">
        <v>1286</v>
      </c>
      <c r="J74" s="126" t="s">
        <v>967</v>
      </c>
      <c r="K74" s="126" t="s">
        <v>939</v>
      </c>
    </row>
    <row r="75" spans="1:11" ht="78" customHeight="1" x14ac:dyDescent="0.2">
      <c r="A75" s="157" t="s">
        <v>1248</v>
      </c>
      <c r="B75" s="17" t="s">
        <v>1117</v>
      </c>
      <c r="C75" s="126" t="s">
        <v>1088</v>
      </c>
      <c r="D75" s="126" t="s">
        <v>1119</v>
      </c>
      <c r="E75" s="28">
        <v>25138</v>
      </c>
      <c r="F75" s="28"/>
      <c r="G75" s="28"/>
      <c r="H75" s="126" t="s">
        <v>1120</v>
      </c>
      <c r="I75" s="174" t="s">
        <v>1286</v>
      </c>
      <c r="J75" s="126" t="s">
        <v>967</v>
      </c>
      <c r="K75" s="126" t="s">
        <v>939</v>
      </c>
    </row>
    <row r="76" spans="1:11" ht="83.25" customHeight="1" x14ac:dyDescent="0.2">
      <c r="A76" s="28" t="s">
        <v>1249</v>
      </c>
      <c r="B76" s="17" t="s">
        <v>937</v>
      </c>
      <c r="C76" s="126" t="s">
        <v>1123</v>
      </c>
      <c r="D76" s="126" t="s">
        <v>1121</v>
      </c>
      <c r="E76" s="28">
        <v>169100</v>
      </c>
      <c r="F76" s="28">
        <v>536199.18999999994</v>
      </c>
      <c r="G76" s="28">
        <v>536199.18999999994</v>
      </c>
      <c r="H76" s="126" t="s">
        <v>1122</v>
      </c>
      <c r="I76" s="174" t="s">
        <v>1286</v>
      </c>
      <c r="J76" s="126" t="s">
        <v>967</v>
      </c>
      <c r="K76" s="126" t="s">
        <v>939</v>
      </c>
    </row>
    <row r="77" spans="1:11" ht="87" customHeight="1" x14ac:dyDescent="0.2">
      <c r="A77" s="157" t="s">
        <v>1250</v>
      </c>
      <c r="B77" s="17" t="s">
        <v>937</v>
      </c>
      <c r="C77" s="126" t="s">
        <v>1099</v>
      </c>
      <c r="D77" s="126" t="s">
        <v>1124</v>
      </c>
      <c r="E77" s="28">
        <v>244000</v>
      </c>
      <c r="F77" s="28">
        <v>773699.6</v>
      </c>
      <c r="G77" s="28">
        <v>773699.6</v>
      </c>
      <c r="H77" s="126" t="s">
        <v>1125</v>
      </c>
      <c r="I77" s="174" t="s">
        <v>1286</v>
      </c>
      <c r="J77" s="126" t="s">
        <v>967</v>
      </c>
      <c r="K77" s="126" t="s">
        <v>939</v>
      </c>
    </row>
    <row r="78" spans="1:11" ht="84" customHeight="1" x14ac:dyDescent="0.2">
      <c r="A78" s="28" t="s">
        <v>1251</v>
      </c>
      <c r="B78" s="17" t="s">
        <v>937</v>
      </c>
      <c r="C78" s="126" t="s">
        <v>1088</v>
      </c>
      <c r="D78" s="126" t="s">
        <v>1126</v>
      </c>
      <c r="E78" s="28">
        <v>568400</v>
      </c>
      <c r="F78" s="28">
        <v>1802339.56</v>
      </c>
      <c r="G78" s="28">
        <v>1802339.56</v>
      </c>
      <c r="H78" s="126" t="s">
        <v>1127</v>
      </c>
      <c r="I78" s="174" t="s">
        <v>1286</v>
      </c>
      <c r="J78" s="126" t="s">
        <v>967</v>
      </c>
      <c r="K78" s="126" t="s">
        <v>939</v>
      </c>
    </row>
    <row r="79" spans="1:11" ht="77.25" customHeight="1" x14ac:dyDescent="0.2">
      <c r="A79" s="157" t="s">
        <v>1252</v>
      </c>
      <c r="B79" s="17" t="s">
        <v>937</v>
      </c>
      <c r="C79" s="126" t="s">
        <v>1130</v>
      </c>
      <c r="D79" s="126" t="s">
        <v>1128</v>
      </c>
      <c r="E79" s="28">
        <v>193200</v>
      </c>
      <c r="F79" s="28">
        <v>612617.88</v>
      </c>
      <c r="G79" s="28">
        <v>612617.88</v>
      </c>
      <c r="H79" s="126" t="s">
        <v>1129</v>
      </c>
      <c r="I79" s="174" t="s">
        <v>1286</v>
      </c>
      <c r="J79" s="126" t="s">
        <v>967</v>
      </c>
      <c r="K79" s="126" t="s">
        <v>939</v>
      </c>
    </row>
    <row r="80" spans="1:11" ht="80.25" customHeight="1" x14ac:dyDescent="0.2">
      <c r="A80" s="28" t="s">
        <v>1253</v>
      </c>
      <c r="B80" s="17" t="s">
        <v>937</v>
      </c>
      <c r="C80" s="126" t="s">
        <v>1094</v>
      </c>
      <c r="D80" s="126" t="s">
        <v>1131</v>
      </c>
      <c r="E80" s="28">
        <v>251400</v>
      </c>
      <c r="F80" s="28"/>
      <c r="G80" s="28">
        <v>797164.26</v>
      </c>
      <c r="H80" s="126" t="s">
        <v>1132</v>
      </c>
      <c r="I80" s="174" t="s">
        <v>1286</v>
      </c>
      <c r="J80" s="126" t="s">
        <v>967</v>
      </c>
      <c r="K80" s="126" t="s">
        <v>939</v>
      </c>
    </row>
    <row r="81" spans="1:11" ht="106.5" customHeight="1" x14ac:dyDescent="0.2">
      <c r="A81" s="157" t="s">
        <v>1254</v>
      </c>
      <c r="B81" s="17" t="s">
        <v>937</v>
      </c>
      <c r="C81" s="126" t="s">
        <v>1094</v>
      </c>
      <c r="D81" s="126" t="s">
        <v>1133</v>
      </c>
      <c r="E81" s="28">
        <v>293500</v>
      </c>
      <c r="F81" s="28"/>
      <c r="G81" s="28">
        <v>930659.15</v>
      </c>
      <c r="H81" s="126" t="s">
        <v>1134</v>
      </c>
      <c r="I81" s="174" t="s">
        <v>1286</v>
      </c>
      <c r="J81" s="126" t="s">
        <v>967</v>
      </c>
      <c r="K81" s="126" t="s">
        <v>939</v>
      </c>
    </row>
    <row r="82" spans="1:11" ht="63.75" x14ac:dyDescent="0.2">
      <c r="A82" s="28" t="s">
        <v>1255</v>
      </c>
      <c r="B82" s="17" t="s">
        <v>937</v>
      </c>
      <c r="C82" s="126" t="s">
        <v>1094</v>
      </c>
      <c r="D82" s="126" t="s">
        <v>1135</v>
      </c>
      <c r="E82" s="28">
        <v>207300</v>
      </c>
      <c r="F82" s="28"/>
      <c r="G82" s="28">
        <v>657327.56999999995</v>
      </c>
      <c r="H82" s="126" t="s">
        <v>1136</v>
      </c>
      <c r="I82" s="174" t="s">
        <v>1286</v>
      </c>
      <c r="J82" s="126" t="s">
        <v>967</v>
      </c>
      <c r="K82" s="126" t="s">
        <v>939</v>
      </c>
    </row>
    <row r="83" spans="1:11" ht="105" customHeight="1" x14ac:dyDescent="0.2">
      <c r="A83" s="157" t="s">
        <v>1256</v>
      </c>
      <c r="B83" s="17" t="s">
        <v>937</v>
      </c>
      <c r="C83" s="126" t="s">
        <v>1094</v>
      </c>
      <c r="D83" s="126" t="s">
        <v>1137</v>
      </c>
      <c r="E83" s="28">
        <v>417600</v>
      </c>
      <c r="F83" s="28"/>
      <c r="G83" s="28">
        <v>1324167.8400000001</v>
      </c>
      <c r="H83" s="126" t="s">
        <v>1138</v>
      </c>
      <c r="I83" s="174" t="s">
        <v>1286</v>
      </c>
      <c r="J83" s="126" t="s">
        <v>967</v>
      </c>
      <c r="K83" s="126" t="s">
        <v>939</v>
      </c>
    </row>
    <row r="84" spans="1:11" ht="108" customHeight="1" x14ac:dyDescent="0.2">
      <c r="A84" s="28" t="s">
        <v>1257</v>
      </c>
      <c r="B84" s="17" t="s">
        <v>937</v>
      </c>
      <c r="C84" s="126" t="s">
        <v>1094</v>
      </c>
      <c r="D84" s="126" t="s">
        <v>1139</v>
      </c>
      <c r="E84" s="28">
        <v>478900</v>
      </c>
      <c r="F84" s="28"/>
      <c r="G84" s="28">
        <v>1518544.01</v>
      </c>
      <c r="H84" s="126" t="s">
        <v>1140</v>
      </c>
      <c r="I84" s="174" t="s">
        <v>1286</v>
      </c>
      <c r="J84" s="126" t="s">
        <v>967</v>
      </c>
      <c r="K84" s="126" t="s">
        <v>939</v>
      </c>
    </row>
    <row r="85" spans="1:11" ht="102.75" customHeight="1" x14ac:dyDescent="0.2">
      <c r="A85" s="157" t="s">
        <v>1258</v>
      </c>
      <c r="B85" s="17" t="s">
        <v>937</v>
      </c>
      <c r="C85" s="126" t="s">
        <v>1130</v>
      </c>
      <c r="D85" s="126" t="s">
        <v>1141</v>
      </c>
      <c r="E85" s="28">
        <v>816000</v>
      </c>
      <c r="F85" s="28"/>
      <c r="G85" s="28">
        <v>2587454.7999999998</v>
      </c>
      <c r="H85" s="126" t="s">
        <v>1142</v>
      </c>
      <c r="I85" s="174" t="s">
        <v>1286</v>
      </c>
      <c r="J85" s="126" t="s">
        <v>967</v>
      </c>
      <c r="K85" s="126" t="s">
        <v>939</v>
      </c>
    </row>
    <row r="86" spans="1:11" ht="103.5" customHeight="1" x14ac:dyDescent="0.2">
      <c r="A86" s="28" t="s">
        <v>1259</v>
      </c>
      <c r="B86" s="17" t="s">
        <v>937</v>
      </c>
      <c r="C86" s="126" t="s">
        <v>1145</v>
      </c>
      <c r="D86" s="126" t="s">
        <v>1143</v>
      </c>
      <c r="E86" s="28">
        <v>573700</v>
      </c>
      <c r="F86" s="28"/>
      <c r="G86" s="28">
        <v>1819145.33</v>
      </c>
      <c r="H86" s="126" t="s">
        <v>1144</v>
      </c>
      <c r="I86" s="174" t="s">
        <v>1286</v>
      </c>
      <c r="J86" s="126" t="s">
        <v>967</v>
      </c>
      <c r="K86" s="126" t="s">
        <v>939</v>
      </c>
    </row>
    <row r="87" spans="1:11" ht="63.75" x14ac:dyDescent="0.2">
      <c r="A87" s="157" t="s">
        <v>1260</v>
      </c>
      <c r="B87" s="17" t="s">
        <v>937</v>
      </c>
      <c r="C87" s="126" t="s">
        <v>1148</v>
      </c>
      <c r="D87" s="126" t="s">
        <v>1146</v>
      </c>
      <c r="E87" s="28">
        <v>284700</v>
      </c>
      <c r="F87" s="28"/>
      <c r="G87" s="28">
        <v>902755.23</v>
      </c>
      <c r="H87" s="126" t="s">
        <v>1147</v>
      </c>
      <c r="I87" s="174" t="s">
        <v>1286</v>
      </c>
      <c r="J87" s="126" t="s">
        <v>967</v>
      </c>
      <c r="K87" s="126" t="s">
        <v>939</v>
      </c>
    </row>
    <row r="88" spans="1:11" ht="63.75" x14ac:dyDescent="0.2">
      <c r="A88" s="28" t="s">
        <v>1261</v>
      </c>
      <c r="B88" s="17" t="s">
        <v>937</v>
      </c>
      <c r="C88" s="126" t="s">
        <v>1151</v>
      </c>
      <c r="D88" s="126" t="s">
        <v>1149</v>
      </c>
      <c r="E88" s="28">
        <v>144200</v>
      </c>
      <c r="F88" s="28"/>
      <c r="G88" s="28">
        <v>457243.78</v>
      </c>
      <c r="H88" s="126" t="s">
        <v>1150</v>
      </c>
      <c r="I88" s="174" t="s">
        <v>1286</v>
      </c>
      <c r="J88" s="126" t="s">
        <v>967</v>
      </c>
      <c r="K88" s="126" t="s">
        <v>939</v>
      </c>
    </row>
    <row r="89" spans="1:11" ht="91.5" customHeight="1" x14ac:dyDescent="0.2">
      <c r="A89" s="157" t="s">
        <v>1262</v>
      </c>
      <c r="B89" s="17" t="s">
        <v>937</v>
      </c>
      <c r="C89" s="126" t="s">
        <v>1145</v>
      </c>
      <c r="D89" s="126" t="s">
        <v>1152</v>
      </c>
      <c r="E89" s="28">
        <v>484900</v>
      </c>
      <c r="F89" s="28"/>
      <c r="G89" s="28">
        <v>1537569.41</v>
      </c>
      <c r="H89" s="126" t="s">
        <v>1153</v>
      </c>
      <c r="I89" s="174" t="s">
        <v>1286</v>
      </c>
      <c r="J89" s="126" t="s">
        <v>967</v>
      </c>
      <c r="K89" s="126" t="s">
        <v>939</v>
      </c>
    </row>
    <row r="90" spans="1:11" ht="100.5" customHeight="1" x14ac:dyDescent="0.2">
      <c r="A90" s="28" t="s">
        <v>1263</v>
      </c>
      <c r="B90" s="17" t="s">
        <v>937</v>
      </c>
      <c r="C90" s="126" t="s">
        <v>1145</v>
      </c>
      <c r="D90" s="126" t="s">
        <v>1154</v>
      </c>
      <c r="E90" s="28">
        <v>430000</v>
      </c>
      <c r="F90" s="28"/>
      <c r="G90" s="28">
        <v>1363487</v>
      </c>
      <c r="H90" s="126" t="s">
        <v>1155</v>
      </c>
      <c r="I90" s="174" t="s">
        <v>1286</v>
      </c>
      <c r="J90" s="126" t="s">
        <v>967</v>
      </c>
      <c r="K90" s="126" t="s">
        <v>939</v>
      </c>
    </row>
    <row r="91" spans="1:11" ht="63.75" x14ac:dyDescent="0.2">
      <c r="A91" s="157" t="s">
        <v>1264</v>
      </c>
      <c r="B91" s="17" t="s">
        <v>937</v>
      </c>
      <c r="C91" s="126" t="s">
        <v>1145</v>
      </c>
      <c r="D91" s="126" t="s">
        <v>1156</v>
      </c>
      <c r="E91" s="28">
        <v>40000</v>
      </c>
      <c r="F91" s="28"/>
      <c r="G91" s="28">
        <v>126836</v>
      </c>
      <c r="H91" s="126" t="s">
        <v>1157</v>
      </c>
      <c r="I91" s="174" t="s">
        <v>1286</v>
      </c>
      <c r="J91" s="126" t="s">
        <v>967</v>
      </c>
      <c r="K91" s="126" t="s">
        <v>939</v>
      </c>
    </row>
    <row r="92" spans="1:11" ht="63.75" x14ac:dyDescent="0.2">
      <c r="A92" s="28" t="s">
        <v>1265</v>
      </c>
      <c r="B92" s="17" t="s">
        <v>937</v>
      </c>
      <c r="C92" s="126" t="s">
        <v>1145</v>
      </c>
      <c r="D92" s="126" t="s">
        <v>1158</v>
      </c>
      <c r="E92" s="28">
        <v>70200</v>
      </c>
      <c r="F92" s="28"/>
      <c r="G92" s="28">
        <v>222597.18</v>
      </c>
      <c r="H92" s="126" t="s">
        <v>1159</v>
      </c>
      <c r="I92" s="174" t="s">
        <v>1286</v>
      </c>
      <c r="J92" s="126" t="s">
        <v>967</v>
      </c>
      <c r="K92" s="126" t="s">
        <v>939</v>
      </c>
    </row>
    <row r="93" spans="1:11" ht="63.75" x14ac:dyDescent="0.2">
      <c r="A93" s="157" t="s">
        <v>1266</v>
      </c>
      <c r="B93" s="17" t="s">
        <v>937</v>
      </c>
      <c r="C93" s="126" t="s">
        <v>1091</v>
      </c>
      <c r="D93" s="126" t="s">
        <v>1160</v>
      </c>
      <c r="E93" s="28">
        <v>182400</v>
      </c>
      <c r="F93" s="28"/>
      <c r="G93" s="28">
        <v>578372.16</v>
      </c>
      <c r="H93" s="126" t="s">
        <v>1161</v>
      </c>
      <c r="I93" s="174" t="s">
        <v>1286</v>
      </c>
      <c r="J93" s="126" t="s">
        <v>967</v>
      </c>
      <c r="K93" s="126" t="s">
        <v>939</v>
      </c>
    </row>
    <row r="94" spans="1:11" ht="63.75" x14ac:dyDescent="0.2">
      <c r="A94" s="28" t="s">
        <v>1267</v>
      </c>
      <c r="B94" s="17" t="s">
        <v>937</v>
      </c>
      <c r="C94" s="126" t="s">
        <v>1164</v>
      </c>
      <c r="D94" s="126" t="s">
        <v>1162</v>
      </c>
      <c r="E94" s="28">
        <v>325100</v>
      </c>
      <c r="F94" s="28"/>
      <c r="G94" s="28">
        <v>1030859.59</v>
      </c>
      <c r="H94" s="126" t="s">
        <v>1163</v>
      </c>
      <c r="I94" s="174" t="s">
        <v>1286</v>
      </c>
      <c r="J94" s="126" t="s">
        <v>967</v>
      </c>
      <c r="K94" s="126" t="s">
        <v>939</v>
      </c>
    </row>
    <row r="95" spans="1:11" ht="104.25" customHeight="1" x14ac:dyDescent="0.2">
      <c r="A95" s="157" t="s">
        <v>1268</v>
      </c>
      <c r="B95" s="17" t="s">
        <v>937</v>
      </c>
      <c r="C95" s="126" t="s">
        <v>1167</v>
      </c>
      <c r="D95" s="126" t="s">
        <v>1165</v>
      </c>
      <c r="E95" s="28">
        <v>100737</v>
      </c>
      <c r="F95" s="28"/>
      <c r="G95" s="28">
        <v>319426.95</v>
      </c>
      <c r="H95" s="126" t="s">
        <v>1166</v>
      </c>
      <c r="I95" s="174" t="s">
        <v>1286</v>
      </c>
      <c r="J95" s="126" t="s">
        <v>967</v>
      </c>
      <c r="K95" s="126" t="s">
        <v>939</v>
      </c>
    </row>
    <row r="96" spans="1:11" ht="84" customHeight="1" x14ac:dyDescent="0.2">
      <c r="A96" s="28" t="s">
        <v>1269</v>
      </c>
      <c r="B96" s="17" t="s">
        <v>937</v>
      </c>
      <c r="C96" s="126" t="s">
        <v>1167</v>
      </c>
      <c r="D96" s="126" t="s">
        <v>1168</v>
      </c>
      <c r="E96" s="28">
        <v>105522</v>
      </c>
      <c r="F96" s="28"/>
      <c r="G96" s="28">
        <v>334599.71000000002</v>
      </c>
      <c r="H96" s="126" t="s">
        <v>1169</v>
      </c>
      <c r="I96" s="174" t="s">
        <v>1286</v>
      </c>
      <c r="J96" s="126" t="s">
        <v>967</v>
      </c>
      <c r="K96" s="126" t="s">
        <v>939</v>
      </c>
    </row>
    <row r="97" spans="1:11" ht="84" customHeight="1" x14ac:dyDescent="0.2">
      <c r="A97" s="157" t="s">
        <v>1270</v>
      </c>
      <c r="B97" s="17" t="s">
        <v>937</v>
      </c>
      <c r="C97" s="126" t="s">
        <v>1172</v>
      </c>
      <c r="D97" s="126" t="s">
        <v>1170</v>
      </c>
      <c r="E97" s="28">
        <v>98591</v>
      </c>
      <c r="F97" s="28"/>
      <c r="G97" s="28">
        <v>312622.2</v>
      </c>
      <c r="H97" s="126" t="s">
        <v>1171</v>
      </c>
      <c r="I97" s="174" t="s">
        <v>1286</v>
      </c>
      <c r="J97" s="126" t="s">
        <v>967</v>
      </c>
      <c r="K97" s="126" t="s">
        <v>939</v>
      </c>
    </row>
    <row r="98" spans="1:11" ht="85.5" customHeight="1" x14ac:dyDescent="0.2">
      <c r="A98" s="28" t="s">
        <v>1271</v>
      </c>
      <c r="B98" s="17" t="s">
        <v>937</v>
      </c>
      <c r="C98" s="126" t="s">
        <v>1175</v>
      </c>
      <c r="D98" s="126" t="s">
        <v>1173</v>
      </c>
      <c r="E98" s="28">
        <v>950600</v>
      </c>
      <c r="F98" s="28"/>
      <c r="G98" s="28">
        <v>3014257.54</v>
      </c>
      <c r="H98" s="126" t="s">
        <v>1174</v>
      </c>
      <c r="I98" s="174" t="s">
        <v>1286</v>
      </c>
      <c r="J98" s="126" t="s">
        <v>967</v>
      </c>
      <c r="K98" s="126" t="s">
        <v>939</v>
      </c>
    </row>
    <row r="99" spans="1:11" ht="82.5" customHeight="1" x14ac:dyDescent="0.2">
      <c r="A99" s="157" t="s">
        <v>1272</v>
      </c>
      <c r="B99" s="17" t="s">
        <v>937</v>
      </c>
      <c r="C99" s="126" t="s">
        <v>1178</v>
      </c>
      <c r="D99" s="126" t="s">
        <v>1176</v>
      </c>
      <c r="E99" s="28">
        <v>214700</v>
      </c>
      <c r="F99" s="28"/>
      <c r="G99" s="28">
        <v>680792.23</v>
      </c>
      <c r="H99" s="126" t="s">
        <v>1177</v>
      </c>
      <c r="I99" s="174" t="s">
        <v>1286</v>
      </c>
      <c r="J99" s="126" t="s">
        <v>967</v>
      </c>
      <c r="K99" s="126" t="s">
        <v>939</v>
      </c>
    </row>
    <row r="100" spans="1:11" ht="84" customHeight="1" x14ac:dyDescent="0.2">
      <c r="A100" s="28" t="s">
        <v>1273</v>
      </c>
      <c r="B100" s="17" t="s">
        <v>937</v>
      </c>
      <c r="C100" s="126" t="s">
        <v>1181</v>
      </c>
      <c r="D100" s="126" t="s">
        <v>1179</v>
      </c>
      <c r="E100" s="28">
        <v>228400</v>
      </c>
      <c r="F100" s="28"/>
      <c r="G100" s="28">
        <v>724233.56</v>
      </c>
      <c r="H100" s="126" t="s">
        <v>1180</v>
      </c>
      <c r="I100" s="174" t="s">
        <v>1286</v>
      </c>
      <c r="J100" s="126" t="s">
        <v>967</v>
      </c>
      <c r="K100" s="126" t="s">
        <v>939</v>
      </c>
    </row>
    <row r="101" spans="1:11" ht="102.75" customHeight="1" x14ac:dyDescent="0.2">
      <c r="A101" s="157" t="s">
        <v>1274</v>
      </c>
      <c r="B101" s="17" t="s">
        <v>937</v>
      </c>
      <c r="C101" s="126" t="s">
        <v>1181</v>
      </c>
      <c r="D101" s="126" t="s">
        <v>1182</v>
      </c>
      <c r="E101" s="28">
        <v>95400</v>
      </c>
      <c r="F101" s="28"/>
      <c r="G101" s="28">
        <v>302503.86</v>
      </c>
      <c r="H101" s="126" t="s">
        <v>1183</v>
      </c>
      <c r="I101" s="174" t="s">
        <v>1286</v>
      </c>
      <c r="J101" s="126" t="s">
        <v>967</v>
      </c>
      <c r="K101" s="126" t="s">
        <v>939</v>
      </c>
    </row>
    <row r="102" spans="1:11" ht="80.25" customHeight="1" x14ac:dyDescent="0.2">
      <c r="A102" s="28" t="s">
        <v>1275</v>
      </c>
      <c r="B102" s="17" t="s">
        <v>937</v>
      </c>
      <c r="C102" s="126" t="s">
        <v>1145</v>
      </c>
      <c r="D102" s="126" t="s">
        <v>1184</v>
      </c>
      <c r="E102" s="28">
        <v>115000</v>
      </c>
      <c r="F102" s="28"/>
      <c r="G102" s="28">
        <v>364653.5</v>
      </c>
      <c r="H102" s="126" t="s">
        <v>1185</v>
      </c>
      <c r="I102" s="174" t="s">
        <v>1286</v>
      </c>
      <c r="J102" s="126" t="s">
        <v>967</v>
      </c>
      <c r="K102" s="126" t="s">
        <v>939</v>
      </c>
    </row>
    <row r="103" spans="1:11" ht="82.5" customHeight="1" x14ac:dyDescent="0.2">
      <c r="A103" s="157" t="s">
        <v>1276</v>
      </c>
      <c r="B103" s="17" t="s">
        <v>937</v>
      </c>
      <c r="C103" s="126" t="s">
        <v>1130</v>
      </c>
      <c r="D103" s="28" t="s">
        <v>1186</v>
      </c>
      <c r="E103" s="28">
        <v>1500000</v>
      </c>
      <c r="F103" s="28"/>
      <c r="G103" s="28">
        <v>47556350</v>
      </c>
      <c r="H103" s="126" t="s">
        <v>1187</v>
      </c>
      <c r="I103" s="174" t="s">
        <v>1286</v>
      </c>
      <c r="J103" s="126" t="s">
        <v>967</v>
      </c>
      <c r="K103" s="126" t="s">
        <v>939</v>
      </c>
    </row>
    <row r="104" spans="1:11" ht="84.75" customHeight="1" x14ac:dyDescent="0.2">
      <c r="A104" s="28" t="s">
        <v>1277</v>
      </c>
      <c r="B104" s="17" t="s">
        <v>937</v>
      </c>
      <c r="C104" s="126" t="s">
        <v>1099</v>
      </c>
      <c r="D104" s="28" t="s">
        <v>1188</v>
      </c>
      <c r="E104" s="28">
        <v>230500</v>
      </c>
      <c r="F104" s="28"/>
      <c r="G104" s="28">
        <v>730892.45</v>
      </c>
      <c r="H104" s="126" t="s">
        <v>1189</v>
      </c>
      <c r="I104" s="174" t="s">
        <v>1286</v>
      </c>
      <c r="J104" s="126" t="s">
        <v>967</v>
      </c>
      <c r="K104" s="126" t="s">
        <v>939</v>
      </c>
    </row>
    <row r="105" spans="1:11" ht="108.75" customHeight="1" x14ac:dyDescent="0.2">
      <c r="A105" s="157" t="s">
        <v>1278</v>
      </c>
      <c r="B105" s="17" t="s">
        <v>937</v>
      </c>
      <c r="C105" s="126" t="s">
        <v>1192</v>
      </c>
      <c r="D105" s="28" t="s">
        <v>1190</v>
      </c>
      <c r="E105" s="28">
        <v>107000</v>
      </c>
      <c r="F105" s="28"/>
      <c r="G105" s="28">
        <v>339286.3</v>
      </c>
      <c r="H105" s="126" t="s">
        <v>1191</v>
      </c>
      <c r="I105" s="174" t="s">
        <v>1286</v>
      </c>
      <c r="J105" s="126" t="s">
        <v>967</v>
      </c>
      <c r="K105" s="126" t="s">
        <v>939</v>
      </c>
    </row>
    <row r="106" spans="1:11" s="29" customFormat="1" ht="72.75" customHeight="1" x14ac:dyDescent="0.25">
      <c r="A106" s="164" t="s">
        <v>1280</v>
      </c>
      <c r="B106" s="162" t="s">
        <v>937</v>
      </c>
      <c r="C106" s="163" t="s">
        <v>1192</v>
      </c>
      <c r="D106" s="164" t="s">
        <v>1193</v>
      </c>
      <c r="E106" s="165">
        <v>375400</v>
      </c>
      <c r="F106" s="165"/>
      <c r="G106" s="165">
        <v>1190355.8600000001</v>
      </c>
      <c r="H106" s="163" t="s">
        <v>1194</v>
      </c>
      <c r="I106" s="124" t="s">
        <v>1286</v>
      </c>
      <c r="J106" s="166" t="s">
        <v>967</v>
      </c>
      <c r="K106" s="163" t="s">
        <v>939</v>
      </c>
    </row>
    <row r="107" spans="1:11" s="29" customFormat="1" ht="47.25" customHeight="1" x14ac:dyDescent="0.2">
      <c r="B107" s="188"/>
      <c r="C107" s="188"/>
      <c r="D107" s="188"/>
      <c r="E107" s="188"/>
      <c r="G107" s="151"/>
      <c r="H107" s="151"/>
      <c r="I107" s="151"/>
      <c r="J107" s="151"/>
      <c r="K107" s="151"/>
    </row>
    <row r="108" spans="1:11" s="29" customFormat="1" x14ac:dyDescent="0.2">
      <c r="C108" s="151"/>
    </row>
    <row r="109" spans="1:11" s="29" customFormat="1" ht="47.25" customHeight="1" x14ac:dyDescent="0.2">
      <c r="B109" s="151"/>
      <c r="C109" s="151"/>
      <c r="D109" s="151"/>
      <c r="E109" s="151"/>
      <c r="F109" s="151"/>
      <c r="G109" s="151"/>
      <c r="H109" s="151"/>
      <c r="I109" s="151"/>
      <c r="J109" s="151"/>
      <c r="K109" s="151"/>
    </row>
    <row r="110" spans="1:11" s="29" customFormat="1" ht="47.25" customHeight="1" x14ac:dyDescent="0.2">
      <c r="B110" s="151"/>
      <c r="C110" s="151"/>
      <c r="D110" s="151"/>
      <c r="E110" s="151"/>
      <c r="F110" s="151"/>
      <c r="G110" s="151"/>
      <c r="H110" s="151"/>
      <c r="I110" s="151"/>
      <c r="J110" s="151"/>
      <c r="K110" s="151"/>
    </row>
    <row r="111" spans="1:11" s="29" customFormat="1" ht="47.25" customHeight="1" x14ac:dyDescent="0.2"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</row>
    <row r="112" spans="1:11" s="29" customFormat="1" ht="47.25" customHeight="1" x14ac:dyDescent="0.2"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</row>
    <row r="113" spans="2:11" s="29" customFormat="1" ht="47.25" customHeight="1" x14ac:dyDescent="0.2"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</row>
    <row r="114" spans="2:11" s="29" customFormat="1" ht="47.25" customHeight="1" x14ac:dyDescent="0.2"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</row>
    <row r="115" spans="2:11" s="29" customFormat="1" ht="47.25" customHeight="1" x14ac:dyDescent="0.2"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</row>
    <row r="116" spans="2:11" s="29" customFormat="1" ht="47.25" customHeight="1" x14ac:dyDescent="0.2"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</row>
    <row r="117" spans="2:11" s="29" customFormat="1" ht="47.25" customHeight="1" x14ac:dyDescent="0.2"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</row>
    <row r="118" spans="2:11" s="29" customFormat="1" ht="47.25" customHeight="1" x14ac:dyDescent="0.2"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</row>
    <row r="119" spans="2:11" s="29" customFormat="1" ht="47.25" customHeight="1" x14ac:dyDescent="0.2"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</row>
    <row r="120" spans="2:11" s="29" customFormat="1" ht="38.25" customHeight="1" x14ac:dyDescent="0.2"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</row>
    <row r="121" spans="2:11" s="29" customFormat="1" ht="39" customHeight="1" x14ac:dyDescent="0.2"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</row>
    <row r="122" spans="2:11" s="29" customFormat="1" ht="39" customHeight="1" x14ac:dyDescent="0.2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</row>
    <row r="123" spans="2:11" s="29" customFormat="1" ht="39" customHeight="1" x14ac:dyDescent="0.2"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</row>
    <row r="124" spans="2:11" s="29" customFormat="1" ht="39" customHeight="1" x14ac:dyDescent="0.2"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</row>
    <row r="125" spans="2:11" s="29" customFormat="1" ht="39" customHeight="1" x14ac:dyDescent="0.2"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</row>
    <row r="126" spans="2:11" s="29" customFormat="1" ht="39" customHeight="1" x14ac:dyDescent="0.2"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</row>
    <row r="127" spans="2:11" s="29" customFormat="1" ht="39" customHeight="1" x14ac:dyDescent="0.2"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</row>
    <row r="128" spans="2:11" s="29" customFormat="1" ht="47.25" customHeight="1" x14ac:dyDescent="0.2"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</row>
    <row r="129" spans="2:11" s="29" customFormat="1" ht="39" customHeight="1" x14ac:dyDescent="0.2"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</row>
    <row r="130" spans="2:11" s="29" customFormat="1" ht="39" customHeight="1" x14ac:dyDescent="0.2"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</row>
    <row r="131" spans="2:11" s="29" customFormat="1" ht="39" customHeight="1" x14ac:dyDescent="0.2"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</row>
    <row r="132" spans="2:11" s="29" customFormat="1" ht="39" customHeight="1" x14ac:dyDescent="0.2"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</row>
    <row r="133" spans="2:11" s="29" customFormat="1" x14ac:dyDescent="0.2"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</row>
    <row r="134" spans="2:11" s="29" customFormat="1" x14ac:dyDescent="0.2"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</row>
    <row r="135" spans="2:11" s="29" customFormat="1" x14ac:dyDescent="0.2"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</row>
    <row r="136" spans="2:11" s="29" customFormat="1" x14ac:dyDescent="0.2">
      <c r="B136" s="127"/>
      <c r="D136" s="127"/>
      <c r="E136" s="127"/>
      <c r="F136" s="127"/>
      <c r="G136" s="127"/>
      <c r="H136" s="127"/>
      <c r="I136" s="127"/>
      <c r="J136" s="127"/>
      <c r="K136" s="127"/>
    </row>
    <row r="137" spans="2:11" s="29" customFormat="1" x14ac:dyDescent="0.2">
      <c r="C137" s="127"/>
    </row>
    <row r="138" spans="2:11" s="29" customFormat="1" x14ac:dyDescent="0.2"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</row>
    <row r="139" spans="2:11" s="29" customFormat="1" x14ac:dyDescent="0.2"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</row>
    <row r="140" spans="2:11" s="29" customFormat="1" x14ac:dyDescent="0.2"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</row>
    <row r="141" spans="2:11" s="29" customFormat="1" x14ac:dyDescent="0.2"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</row>
    <row r="142" spans="2:11" s="29" customFormat="1" x14ac:dyDescent="0.2"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</row>
    <row r="143" spans="2:11" s="29" customFormat="1" x14ac:dyDescent="0.2"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</row>
    <row r="144" spans="2:11" s="29" customFormat="1" x14ac:dyDescent="0.2"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</row>
    <row r="145" spans="2:11" s="29" customFormat="1" x14ac:dyDescent="0.2"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</row>
    <row r="146" spans="2:11" s="29" customFormat="1" x14ac:dyDescent="0.2"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</row>
    <row r="147" spans="2:11" s="29" customFormat="1" x14ac:dyDescent="0.2"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</row>
    <row r="148" spans="2:11" s="29" customFormat="1" x14ac:dyDescent="0.2"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</row>
    <row r="149" spans="2:11" s="29" customFormat="1" x14ac:dyDescent="0.2">
      <c r="B149" s="127"/>
      <c r="D149" s="127"/>
      <c r="E149" s="127"/>
      <c r="F149" s="127"/>
      <c r="G149" s="127"/>
      <c r="H149" s="127"/>
      <c r="I149" s="127"/>
      <c r="J149" s="127"/>
      <c r="K149" s="127"/>
    </row>
    <row r="150" spans="2:11" s="29" customFormat="1" x14ac:dyDescent="0.2">
      <c r="C150" s="127"/>
    </row>
    <row r="151" spans="2:11" s="29" customFormat="1" x14ac:dyDescent="0.2"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</row>
    <row r="152" spans="2:11" s="29" customFormat="1" x14ac:dyDescent="0.2"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</row>
    <row r="153" spans="2:11" s="29" customFormat="1" x14ac:dyDescent="0.2"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</row>
    <row r="154" spans="2:11" s="29" customFormat="1" x14ac:dyDescent="0.2"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</row>
    <row r="155" spans="2:11" s="29" customFormat="1" x14ac:dyDescent="0.2"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</row>
    <row r="156" spans="2:11" s="29" customFormat="1" x14ac:dyDescent="0.2"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</row>
    <row r="157" spans="2:11" s="29" customFormat="1" x14ac:dyDescent="0.2"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</row>
    <row r="158" spans="2:11" s="29" customFormat="1" x14ac:dyDescent="0.2"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</row>
    <row r="159" spans="2:11" s="29" customFormat="1" x14ac:dyDescent="0.2"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</row>
    <row r="160" spans="2:11" s="29" customFormat="1" x14ac:dyDescent="0.2"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</row>
    <row r="161" spans="2:11" s="29" customFormat="1" x14ac:dyDescent="0.2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</row>
    <row r="162" spans="2:11" s="29" customFormat="1" x14ac:dyDescent="0.2"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</row>
    <row r="163" spans="2:11" s="29" customFormat="1" x14ac:dyDescent="0.2"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</row>
    <row r="164" spans="2:11" s="29" customFormat="1" x14ac:dyDescent="0.2"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</row>
    <row r="165" spans="2:11" s="29" customFormat="1" x14ac:dyDescent="0.2"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</row>
    <row r="166" spans="2:11" s="29" customFormat="1" x14ac:dyDescent="0.2"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</row>
    <row r="167" spans="2:11" s="29" customFormat="1" x14ac:dyDescent="0.2"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</row>
    <row r="168" spans="2:11" s="29" customFormat="1" x14ac:dyDescent="0.2"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</row>
    <row r="169" spans="2:11" s="29" customFormat="1" x14ac:dyDescent="0.2"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</row>
    <row r="170" spans="2:11" s="29" customFormat="1" x14ac:dyDescent="0.2"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</row>
    <row r="171" spans="2:11" s="29" customFormat="1" x14ac:dyDescent="0.2"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</row>
    <row r="172" spans="2:11" s="29" customFormat="1" x14ac:dyDescent="0.2"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</row>
    <row r="173" spans="2:11" s="29" customFormat="1" x14ac:dyDescent="0.2"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</row>
    <row r="174" spans="2:11" s="29" customFormat="1" x14ac:dyDescent="0.2"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</row>
    <row r="175" spans="2:11" s="29" customFormat="1" x14ac:dyDescent="0.2"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</row>
    <row r="176" spans="2:11" s="29" customFormat="1" x14ac:dyDescent="0.2"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</row>
    <row r="177" spans="2:11" s="29" customFormat="1" x14ac:dyDescent="0.2"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</row>
    <row r="178" spans="2:11" s="29" customFormat="1" x14ac:dyDescent="0.2"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</row>
    <row r="179" spans="2:11" s="29" customFormat="1" x14ac:dyDescent="0.2">
      <c r="B179" s="127"/>
      <c r="D179" s="127"/>
      <c r="E179" s="127"/>
      <c r="F179" s="127"/>
      <c r="G179" s="127"/>
      <c r="H179" s="127"/>
      <c r="I179" s="127"/>
      <c r="J179" s="127"/>
      <c r="K179" s="127"/>
    </row>
    <row r="180" spans="2:11" s="29" customFormat="1" x14ac:dyDescent="0.2">
      <c r="C180" s="127"/>
    </row>
    <row r="181" spans="2:11" s="29" customFormat="1" x14ac:dyDescent="0.2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</row>
    <row r="182" spans="2:11" s="29" customFormat="1" x14ac:dyDescent="0.2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</row>
    <row r="183" spans="2:11" s="29" customFormat="1" x14ac:dyDescent="0.2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</row>
    <row r="184" spans="2:11" s="29" customFormat="1" x14ac:dyDescent="0.2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</row>
    <row r="185" spans="2:11" s="29" customFormat="1" x14ac:dyDescent="0.2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</row>
    <row r="186" spans="2:11" s="29" customFormat="1" x14ac:dyDescent="0.2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</row>
    <row r="187" spans="2:11" s="29" customFormat="1" x14ac:dyDescent="0.2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</row>
    <row r="188" spans="2:11" s="29" customFormat="1" x14ac:dyDescent="0.2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</row>
    <row r="189" spans="2:11" s="29" customFormat="1" x14ac:dyDescent="0.2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</row>
    <row r="190" spans="2:11" s="29" customFormat="1" x14ac:dyDescent="0.2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</row>
    <row r="191" spans="2:11" s="29" customFormat="1" x14ac:dyDescent="0.2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</row>
    <row r="192" spans="2:11" s="29" customFormat="1" x14ac:dyDescent="0.2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</row>
    <row r="193" spans="2:11" s="29" customFormat="1" x14ac:dyDescent="0.2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</row>
    <row r="194" spans="2:11" s="29" customFormat="1" x14ac:dyDescent="0.2">
      <c r="B194" s="127"/>
      <c r="D194" s="127"/>
      <c r="E194" s="127"/>
      <c r="F194" s="127"/>
      <c r="G194" s="127"/>
      <c r="H194" s="127"/>
      <c r="I194" s="127"/>
      <c r="J194" s="127"/>
      <c r="K194" s="127"/>
    </row>
    <row r="195" spans="2:11" s="29" customFormat="1" x14ac:dyDescent="0.2">
      <c r="C195" s="161"/>
    </row>
    <row r="196" spans="2:11" s="29" customFormat="1" x14ac:dyDescent="0.2">
      <c r="B196" s="161"/>
      <c r="C196" s="127"/>
      <c r="D196" s="161"/>
      <c r="E196" s="161"/>
      <c r="F196" s="161"/>
      <c r="G196" s="161"/>
      <c r="H196" s="161"/>
      <c r="I196" s="161"/>
      <c r="J196" s="161"/>
      <c r="K196" s="161"/>
    </row>
    <row r="197" spans="2:11" s="29" customFormat="1" x14ac:dyDescent="0.2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</row>
    <row r="198" spans="2:11" s="29" customFormat="1" x14ac:dyDescent="0.2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</row>
    <row r="199" spans="2:11" s="29" customFormat="1" x14ac:dyDescent="0.2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</row>
    <row r="200" spans="2:11" s="29" customFormat="1" x14ac:dyDescent="0.2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</row>
    <row r="201" spans="2:11" s="29" customFormat="1" x14ac:dyDescent="0.2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</row>
    <row r="202" spans="2:11" s="29" customFormat="1" x14ac:dyDescent="0.2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</row>
    <row r="203" spans="2:11" s="29" customFormat="1" x14ac:dyDescent="0.2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</row>
    <row r="204" spans="2:11" s="29" customFormat="1" x14ac:dyDescent="0.2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</row>
    <row r="205" spans="2:11" s="29" customFormat="1" x14ac:dyDescent="0.2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</row>
    <row r="206" spans="2:11" s="29" customFormat="1" x14ac:dyDescent="0.2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</row>
    <row r="207" spans="2:11" s="29" customFormat="1" x14ac:dyDescent="0.2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</row>
    <row r="208" spans="2:11" s="29" customFormat="1" x14ac:dyDescent="0.2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</row>
    <row r="209" spans="2:11" s="29" customFormat="1" x14ac:dyDescent="0.2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</row>
    <row r="210" spans="2:11" s="29" customFormat="1" x14ac:dyDescent="0.2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</row>
    <row r="211" spans="2:11" s="29" customFormat="1" x14ac:dyDescent="0.2">
      <c r="B211" s="127"/>
      <c r="D211" s="127"/>
      <c r="E211" s="127"/>
      <c r="F211" s="127"/>
      <c r="G211" s="127"/>
      <c r="H211" s="127"/>
      <c r="I211" s="127"/>
      <c r="J211" s="127"/>
      <c r="K211" s="127"/>
    </row>
    <row r="212" spans="2:11" s="29" customFormat="1" x14ac:dyDescent="0.2">
      <c r="C212" s="127"/>
    </row>
    <row r="213" spans="2:11" s="29" customFormat="1" x14ac:dyDescent="0.2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</row>
    <row r="214" spans="2:11" s="29" customFormat="1" x14ac:dyDescent="0.2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</row>
    <row r="215" spans="2:11" s="29" customFormat="1" x14ac:dyDescent="0.2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</row>
    <row r="216" spans="2:11" s="29" customFormat="1" x14ac:dyDescent="0.2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</row>
    <row r="217" spans="2:11" s="29" customFormat="1" x14ac:dyDescent="0.2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</row>
    <row r="218" spans="2:11" s="29" customFormat="1" x14ac:dyDescent="0.2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</row>
    <row r="219" spans="2:11" s="29" customFormat="1" x14ac:dyDescent="0.2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</row>
    <row r="220" spans="2:11" s="29" customFormat="1" x14ac:dyDescent="0.2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</row>
    <row r="221" spans="2:11" s="29" customFormat="1" x14ac:dyDescent="0.2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</row>
    <row r="222" spans="2:11" s="29" customFormat="1" ht="32.25" customHeight="1" x14ac:dyDescent="0.2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</row>
    <row r="223" spans="2:11" s="29" customFormat="1" x14ac:dyDescent="0.2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</row>
    <row r="224" spans="2:11" s="29" customFormat="1" x14ac:dyDescent="0.2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</row>
    <row r="225" spans="2:11" s="29" customFormat="1" x14ac:dyDescent="0.2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</row>
    <row r="226" spans="2:11" s="29" customFormat="1" x14ac:dyDescent="0.2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</row>
    <row r="227" spans="2:11" s="29" customFormat="1" x14ac:dyDescent="0.2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</row>
    <row r="228" spans="2:11" s="29" customFormat="1" x14ac:dyDescent="0.2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</row>
    <row r="229" spans="2:11" s="29" customFormat="1" x14ac:dyDescent="0.2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</row>
    <row r="230" spans="2:11" s="29" customFormat="1" x14ac:dyDescent="0.2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</row>
    <row r="231" spans="2:11" s="29" customFormat="1" x14ac:dyDescent="0.2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</row>
    <row r="232" spans="2:11" s="29" customFormat="1" x14ac:dyDescent="0.2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</row>
    <row r="233" spans="2:11" s="29" customFormat="1" x14ac:dyDescent="0.2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</row>
    <row r="234" spans="2:11" s="29" customFormat="1" x14ac:dyDescent="0.2">
      <c r="B234" s="127"/>
      <c r="C234" s="127"/>
      <c r="D234" s="127"/>
      <c r="E234" s="127"/>
      <c r="F234" s="127"/>
      <c r="G234" s="127"/>
      <c r="H234" s="127"/>
      <c r="I234" s="127"/>
      <c r="J234" s="127"/>
    </row>
    <row r="235" spans="2:11" s="29" customFormat="1" x14ac:dyDescent="0.2">
      <c r="B235" s="127"/>
      <c r="C235" s="127"/>
      <c r="D235" s="127"/>
      <c r="E235" s="127"/>
      <c r="F235" s="127"/>
      <c r="G235" s="127"/>
      <c r="H235" s="127"/>
      <c r="I235" s="127"/>
      <c r="J235" s="127"/>
    </row>
    <row r="236" spans="2:11" s="29" customFormat="1" x14ac:dyDescent="0.2">
      <c r="B236" s="127"/>
      <c r="C236" s="127"/>
      <c r="D236" s="127"/>
      <c r="E236" s="127"/>
      <c r="F236" s="127"/>
      <c r="G236" s="127"/>
      <c r="H236" s="127"/>
      <c r="I236" s="127"/>
      <c r="J236" s="127"/>
    </row>
    <row r="237" spans="2:11" s="29" customFormat="1" x14ac:dyDescent="0.2">
      <c r="B237" s="127"/>
      <c r="C237" s="130"/>
      <c r="D237" s="127"/>
      <c r="E237" s="127"/>
      <c r="F237" s="127"/>
      <c r="G237" s="127"/>
      <c r="H237" s="127"/>
      <c r="I237" s="127"/>
      <c r="J237" s="127"/>
    </row>
  </sheetData>
  <mergeCells count="3">
    <mergeCell ref="B107:E107"/>
    <mergeCell ref="B4:K4"/>
    <mergeCell ref="A64:K64"/>
  </mergeCells>
  <pageMargins left="0" right="0" top="0.19685039370078741" bottom="0" header="0.51181102362204722" footer="0.51181102362204722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50F7B-BAB3-4D34-8F85-88FF3EEE4C4D}">
  <dimension ref="A1:M151"/>
  <sheetViews>
    <sheetView zoomScale="75" zoomScaleNormal="75" workbookViewId="0">
      <pane xSplit="3" ySplit="4" topLeftCell="D143" activePane="bottomRight" state="frozen"/>
      <selection pane="topRight" activeCell="D1" sqref="D1"/>
      <selection pane="bottomLeft" activeCell="A5" sqref="A5"/>
      <selection pane="bottomRight" activeCell="F147" sqref="F147"/>
    </sheetView>
  </sheetViews>
  <sheetFormatPr defaultRowHeight="15" x14ac:dyDescent="0.2"/>
  <cols>
    <col min="1" max="1" width="4.7109375" style="92" customWidth="1"/>
    <col min="2" max="2" width="24.42578125" style="1" customWidth="1"/>
    <col min="3" max="4" width="31.5703125" style="146" customWidth="1"/>
    <col min="5" max="5" width="19" style="93" customWidth="1"/>
    <col min="6" max="6" width="32.5703125" style="93" customWidth="1"/>
    <col min="7" max="7" width="29.28515625" style="146" customWidth="1"/>
    <col min="8" max="8" width="15.42578125" style="146" customWidth="1"/>
    <col min="9" max="9" width="13.85546875" style="146" customWidth="1"/>
    <col min="10" max="10" width="12.140625" style="146" customWidth="1"/>
    <col min="11" max="13" width="12" style="146" customWidth="1"/>
    <col min="14" max="253" width="9.140625" style="93"/>
    <col min="254" max="254" width="4.7109375" style="93" customWidth="1"/>
    <col min="255" max="255" width="24.42578125" style="93" customWidth="1"/>
    <col min="256" max="256" width="40.5703125" style="93" customWidth="1"/>
    <col min="257" max="257" width="29.140625" style="93" customWidth="1"/>
    <col min="258" max="258" width="15.5703125" style="93" customWidth="1"/>
    <col min="259" max="259" width="21" style="93" customWidth="1"/>
    <col min="260" max="260" width="21.140625" style="93" customWidth="1"/>
    <col min="261" max="261" width="29.28515625" style="93" customWidth="1"/>
    <col min="262" max="262" width="15.42578125" style="93" customWidth="1"/>
    <col min="263" max="263" width="13.85546875" style="93" customWidth="1"/>
    <col min="264" max="264" width="12.140625" style="93" customWidth="1"/>
    <col min="265" max="267" width="12" style="93" customWidth="1"/>
    <col min="268" max="268" width="11.28515625" style="93" customWidth="1"/>
    <col min="269" max="269" width="11.7109375" style="93" customWidth="1"/>
    <col min="270" max="509" width="9.140625" style="93"/>
    <col min="510" max="510" width="4.7109375" style="93" customWidth="1"/>
    <col min="511" max="511" width="24.42578125" style="93" customWidth="1"/>
    <col min="512" max="512" width="40.5703125" style="93" customWidth="1"/>
    <col min="513" max="513" width="29.140625" style="93" customWidth="1"/>
    <col min="514" max="514" width="15.5703125" style="93" customWidth="1"/>
    <col min="515" max="515" width="21" style="93" customWidth="1"/>
    <col min="516" max="516" width="21.140625" style="93" customWidth="1"/>
    <col min="517" max="517" width="29.28515625" style="93" customWidth="1"/>
    <col min="518" max="518" width="15.42578125" style="93" customWidth="1"/>
    <col min="519" max="519" width="13.85546875" style="93" customWidth="1"/>
    <col min="520" max="520" width="12.140625" style="93" customWidth="1"/>
    <col min="521" max="523" width="12" style="93" customWidth="1"/>
    <col min="524" max="524" width="11.28515625" style="93" customWidth="1"/>
    <col min="525" max="525" width="11.7109375" style="93" customWidth="1"/>
    <col min="526" max="765" width="9.140625" style="93"/>
    <col min="766" max="766" width="4.7109375" style="93" customWidth="1"/>
    <col min="767" max="767" width="24.42578125" style="93" customWidth="1"/>
    <col min="768" max="768" width="40.5703125" style="93" customWidth="1"/>
    <col min="769" max="769" width="29.140625" style="93" customWidth="1"/>
    <col min="770" max="770" width="15.5703125" style="93" customWidth="1"/>
    <col min="771" max="771" width="21" style="93" customWidth="1"/>
    <col min="772" max="772" width="21.140625" style="93" customWidth="1"/>
    <col min="773" max="773" width="29.28515625" style="93" customWidth="1"/>
    <col min="774" max="774" width="15.42578125" style="93" customWidth="1"/>
    <col min="775" max="775" width="13.85546875" style="93" customWidth="1"/>
    <col min="776" max="776" width="12.140625" style="93" customWidth="1"/>
    <col min="777" max="779" width="12" style="93" customWidth="1"/>
    <col min="780" max="780" width="11.28515625" style="93" customWidth="1"/>
    <col min="781" max="781" width="11.7109375" style="93" customWidth="1"/>
    <col min="782" max="1021" width="9.140625" style="93"/>
    <col min="1022" max="1022" width="4.7109375" style="93" customWidth="1"/>
    <col min="1023" max="1023" width="24.42578125" style="93" customWidth="1"/>
    <col min="1024" max="1024" width="40.5703125" style="93" customWidth="1"/>
    <col min="1025" max="1025" width="29.140625" style="93" customWidth="1"/>
    <col min="1026" max="1026" width="15.5703125" style="93" customWidth="1"/>
    <col min="1027" max="1027" width="21" style="93" customWidth="1"/>
    <col min="1028" max="1028" width="21.140625" style="93" customWidth="1"/>
    <col min="1029" max="1029" width="29.28515625" style="93" customWidth="1"/>
    <col min="1030" max="1030" width="15.42578125" style="93" customWidth="1"/>
    <col min="1031" max="1031" width="13.85546875" style="93" customWidth="1"/>
    <col min="1032" max="1032" width="12.140625" style="93" customWidth="1"/>
    <col min="1033" max="1035" width="12" style="93" customWidth="1"/>
    <col min="1036" max="1036" width="11.28515625" style="93" customWidth="1"/>
    <col min="1037" max="1037" width="11.7109375" style="93" customWidth="1"/>
    <col min="1038" max="1277" width="9.140625" style="93"/>
    <col min="1278" max="1278" width="4.7109375" style="93" customWidth="1"/>
    <col min="1279" max="1279" width="24.42578125" style="93" customWidth="1"/>
    <col min="1280" max="1280" width="40.5703125" style="93" customWidth="1"/>
    <col min="1281" max="1281" width="29.140625" style="93" customWidth="1"/>
    <col min="1282" max="1282" width="15.5703125" style="93" customWidth="1"/>
    <col min="1283" max="1283" width="21" style="93" customWidth="1"/>
    <col min="1284" max="1284" width="21.140625" style="93" customWidth="1"/>
    <col min="1285" max="1285" width="29.28515625" style="93" customWidth="1"/>
    <col min="1286" max="1286" width="15.42578125" style="93" customWidth="1"/>
    <col min="1287" max="1287" width="13.85546875" style="93" customWidth="1"/>
    <col min="1288" max="1288" width="12.140625" style="93" customWidth="1"/>
    <col min="1289" max="1291" width="12" style="93" customWidth="1"/>
    <col min="1292" max="1292" width="11.28515625" style="93" customWidth="1"/>
    <col min="1293" max="1293" width="11.7109375" style="93" customWidth="1"/>
    <col min="1294" max="1533" width="9.140625" style="93"/>
    <col min="1534" max="1534" width="4.7109375" style="93" customWidth="1"/>
    <col min="1535" max="1535" width="24.42578125" style="93" customWidth="1"/>
    <col min="1536" max="1536" width="40.5703125" style="93" customWidth="1"/>
    <col min="1537" max="1537" width="29.140625" style="93" customWidth="1"/>
    <col min="1538" max="1538" width="15.5703125" style="93" customWidth="1"/>
    <col min="1539" max="1539" width="21" style="93" customWidth="1"/>
    <col min="1540" max="1540" width="21.140625" style="93" customWidth="1"/>
    <col min="1541" max="1541" width="29.28515625" style="93" customWidth="1"/>
    <col min="1542" max="1542" width="15.42578125" style="93" customWidth="1"/>
    <col min="1543" max="1543" width="13.85546875" style="93" customWidth="1"/>
    <col min="1544" max="1544" width="12.140625" style="93" customWidth="1"/>
    <col min="1545" max="1547" width="12" style="93" customWidth="1"/>
    <col min="1548" max="1548" width="11.28515625" style="93" customWidth="1"/>
    <col min="1549" max="1549" width="11.7109375" style="93" customWidth="1"/>
    <col min="1550" max="1789" width="9.140625" style="93"/>
    <col min="1790" max="1790" width="4.7109375" style="93" customWidth="1"/>
    <col min="1791" max="1791" width="24.42578125" style="93" customWidth="1"/>
    <col min="1792" max="1792" width="40.5703125" style="93" customWidth="1"/>
    <col min="1793" max="1793" width="29.140625" style="93" customWidth="1"/>
    <col min="1794" max="1794" width="15.5703125" style="93" customWidth="1"/>
    <col min="1795" max="1795" width="21" style="93" customWidth="1"/>
    <col min="1796" max="1796" width="21.140625" style="93" customWidth="1"/>
    <col min="1797" max="1797" width="29.28515625" style="93" customWidth="1"/>
    <col min="1798" max="1798" width="15.42578125" style="93" customWidth="1"/>
    <col min="1799" max="1799" width="13.85546875" style="93" customWidth="1"/>
    <col min="1800" max="1800" width="12.140625" style="93" customWidth="1"/>
    <col min="1801" max="1803" width="12" style="93" customWidth="1"/>
    <col min="1804" max="1804" width="11.28515625" style="93" customWidth="1"/>
    <col min="1805" max="1805" width="11.7109375" style="93" customWidth="1"/>
    <col min="1806" max="2045" width="9.140625" style="93"/>
    <col min="2046" max="2046" width="4.7109375" style="93" customWidth="1"/>
    <col min="2047" max="2047" width="24.42578125" style="93" customWidth="1"/>
    <col min="2048" max="2048" width="40.5703125" style="93" customWidth="1"/>
    <col min="2049" max="2049" width="29.140625" style="93" customWidth="1"/>
    <col min="2050" max="2050" width="15.5703125" style="93" customWidth="1"/>
    <col min="2051" max="2051" width="21" style="93" customWidth="1"/>
    <col min="2052" max="2052" width="21.140625" style="93" customWidth="1"/>
    <col min="2053" max="2053" width="29.28515625" style="93" customWidth="1"/>
    <col min="2054" max="2054" width="15.42578125" style="93" customWidth="1"/>
    <col min="2055" max="2055" width="13.85546875" style="93" customWidth="1"/>
    <col min="2056" max="2056" width="12.140625" style="93" customWidth="1"/>
    <col min="2057" max="2059" width="12" style="93" customWidth="1"/>
    <col min="2060" max="2060" width="11.28515625" style="93" customWidth="1"/>
    <col min="2061" max="2061" width="11.7109375" style="93" customWidth="1"/>
    <col min="2062" max="2301" width="9.140625" style="93"/>
    <col min="2302" max="2302" width="4.7109375" style="93" customWidth="1"/>
    <col min="2303" max="2303" width="24.42578125" style="93" customWidth="1"/>
    <col min="2304" max="2304" width="40.5703125" style="93" customWidth="1"/>
    <col min="2305" max="2305" width="29.140625" style="93" customWidth="1"/>
    <col min="2306" max="2306" width="15.5703125" style="93" customWidth="1"/>
    <col min="2307" max="2307" width="21" style="93" customWidth="1"/>
    <col min="2308" max="2308" width="21.140625" style="93" customWidth="1"/>
    <col min="2309" max="2309" width="29.28515625" style="93" customWidth="1"/>
    <col min="2310" max="2310" width="15.42578125" style="93" customWidth="1"/>
    <col min="2311" max="2311" width="13.85546875" style="93" customWidth="1"/>
    <col min="2312" max="2312" width="12.140625" style="93" customWidth="1"/>
    <col min="2313" max="2315" width="12" style="93" customWidth="1"/>
    <col min="2316" max="2316" width="11.28515625" style="93" customWidth="1"/>
    <col min="2317" max="2317" width="11.7109375" style="93" customWidth="1"/>
    <col min="2318" max="2557" width="9.140625" style="93"/>
    <col min="2558" max="2558" width="4.7109375" style="93" customWidth="1"/>
    <col min="2559" max="2559" width="24.42578125" style="93" customWidth="1"/>
    <col min="2560" max="2560" width="40.5703125" style="93" customWidth="1"/>
    <col min="2561" max="2561" width="29.140625" style="93" customWidth="1"/>
    <col min="2562" max="2562" width="15.5703125" style="93" customWidth="1"/>
    <col min="2563" max="2563" width="21" style="93" customWidth="1"/>
    <col min="2564" max="2564" width="21.140625" style="93" customWidth="1"/>
    <col min="2565" max="2565" width="29.28515625" style="93" customWidth="1"/>
    <col min="2566" max="2566" width="15.42578125" style="93" customWidth="1"/>
    <col min="2567" max="2567" width="13.85546875" style="93" customWidth="1"/>
    <col min="2568" max="2568" width="12.140625" style="93" customWidth="1"/>
    <col min="2569" max="2571" width="12" style="93" customWidth="1"/>
    <col min="2572" max="2572" width="11.28515625" style="93" customWidth="1"/>
    <col min="2573" max="2573" width="11.7109375" style="93" customWidth="1"/>
    <col min="2574" max="2813" width="9.140625" style="93"/>
    <col min="2814" max="2814" width="4.7109375" style="93" customWidth="1"/>
    <col min="2815" max="2815" width="24.42578125" style="93" customWidth="1"/>
    <col min="2816" max="2816" width="40.5703125" style="93" customWidth="1"/>
    <col min="2817" max="2817" width="29.140625" style="93" customWidth="1"/>
    <col min="2818" max="2818" width="15.5703125" style="93" customWidth="1"/>
    <col min="2819" max="2819" width="21" style="93" customWidth="1"/>
    <col min="2820" max="2820" width="21.140625" style="93" customWidth="1"/>
    <col min="2821" max="2821" width="29.28515625" style="93" customWidth="1"/>
    <col min="2822" max="2822" width="15.42578125" style="93" customWidth="1"/>
    <col min="2823" max="2823" width="13.85546875" style="93" customWidth="1"/>
    <col min="2824" max="2824" width="12.140625" style="93" customWidth="1"/>
    <col min="2825" max="2827" width="12" style="93" customWidth="1"/>
    <col min="2828" max="2828" width="11.28515625" style="93" customWidth="1"/>
    <col min="2829" max="2829" width="11.7109375" style="93" customWidth="1"/>
    <col min="2830" max="3069" width="9.140625" style="93"/>
    <col min="3070" max="3070" width="4.7109375" style="93" customWidth="1"/>
    <col min="3071" max="3071" width="24.42578125" style="93" customWidth="1"/>
    <col min="3072" max="3072" width="40.5703125" style="93" customWidth="1"/>
    <col min="3073" max="3073" width="29.140625" style="93" customWidth="1"/>
    <col min="3074" max="3074" width="15.5703125" style="93" customWidth="1"/>
    <col min="3075" max="3075" width="21" style="93" customWidth="1"/>
    <col min="3076" max="3076" width="21.140625" style="93" customWidth="1"/>
    <col min="3077" max="3077" width="29.28515625" style="93" customWidth="1"/>
    <col min="3078" max="3078" width="15.42578125" style="93" customWidth="1"/>
    <col min="3079" max="3079" width="13.85546875" style="93" customWidth="1"/>
    <col min="3080" max="3080" width="12.140625" style="93" customWidth="1"/>
    <col min="3081" max="3083" width="12" style="93" customWidth="1"/>
    <col min="3084" max="3084" width="11.28515625" style="93" customWidth="1"/>
    <col min="3085" max="3085" width="11.7109375" style="93" customWidth="1"/>
    <col min="3086" max="3325" width="9.140625" style="93"/>
    <col min="3326" max="3326" width="4.7109375" style="93" customWidth="1"/>
    <col min="3327" max="3327" width="24.42578125" style="93" customWidth="1"/>
    <col min="3328" max="3328" width="40.5703125" style="93" customWidth="1"/>
    <col min="3329" max="3329" width="29.140625" style="93" customWidth="1"/>
    <col min="3330" max="3330" width="15.5703125" style="93" customWidth="1"/>
    <col min="3331" max="3331" width="21" style="93" customWidth="1"/>
    <col min="3332" max="3332" width="21.140625" style="93" customWidth="1"/>
    <col min="3333" max="3333" width="29.28515625" style="93" customWidth="1"/>
    <col min="3334" max="3334" width="15.42578125" style="93" customWidth="1"/>
    <col min="3335" max="3335" width="13.85546875" style="93" customWidth="1"/>
    <col min="3336" max="3336" width="12.140625" style="93" customWidth="1"/>
    <col min="3337" max="3339" width="12" style="93" customWidth="1"/>
    <col min="3340" max="3340" width="11.28515625" style="93" customWidth="1"/>
    <col min="3341" max="3341" width="11.7109375" style="93" customWidth="1"/>
    <col min="3342" max="3581" width="9.140625" style="93"/>
    <col min="3582" max="3582" width="4.7109375" style="93" customWidth="1"/>
    <col min="3583" max="3583" width="24.42578125" style="93" customWidth="1"/>
    <col min="3584" max="3584" width="40.5703125" style="93" customWidth="1"/>
    <col min="3585" max="3585" width="29.140625" style="93" customWidth="1"/>
    <col min="3586" max="3586" width="15.5703125" style="93" customWidth="1"/>
    <col min="3587" max="3587" width="21" style="93" customWidth="1"/>
    <col min="3588" max="3588" width="21.140625" style="93" customWidth="1"/>
    <col min="3589" max="3589" width="29.28515625" style="93" customWidth="1"/>
    <col min="3590" max="3590" width="15.42578125" style="93" customWidth="1"/>
    <col min="3591" max="3591" width="13.85546875" style="93" customWidth="1"/>
    <col min="3592" max="3592" width="12.140625" style="93" customWidth="1"/>
    <col min="3593" max="3595" width="12" style="93" customWidth="1"/>
    <col min="3596" max="3596" width="11.28515625" style="93" customWidth="1"/>
    <col min="3597" max="3597" width="11.7109375" style="93" customWidth="1"/>
    <col min="3598" max="3837" width="9.140625" style="93"/>
    <col min="3838" max="3838" width="4.7109375" style="93" customWidth="1"/>
    <col min="3839" max="3839" width="24.42578125" style="93" customWidth="1"/>
    <col min="3840" max="3840" width="40.5703125" style="93" customWidth="1"/>
    <col min="3841" max="3841" width="29.140625" style="93" customWidth="1"/>
    <col min="3842" max="3842" width="15.5703125" style="93" customWidth="1"/>
    <col min="3843" max="3843" width="21" style="93" customWidth="1"/>
    <col min="3844" max="3844" width="21.140625" style="93" customWidth="1"/>
    <col min="3845" max="3845" width="29.28515625" style="93" customWidth="1"/>
    <col min="3846" max="3846" width="15.42578125" style="93" customWidth="1"/>
    <col min="3847" max="3847" width="13.85546875" style="93" customWidth="1"/>
    <col min="3848" max="3848" width="12.140625" style="93" customWidth="1"/>
    <col min="3849" max="3851" width="12" style="93" customWidth="1"/>
    <col min="3852" max="3852" width="11.28515625" style="93" customWidth="1"/>
    <col min="3853" max="3853" width="11.7109375" style="93" customWidth="1"/>
    <col min="3854" max="4093" width="9.140625" style="93"/>
    <col min="4094" max="4094" width="4.7109375" style="93" customWidth="1"/>
    <col min="4095" max="4095" width="24.42578125" style="93" customWidth="1"/>
    <col min="4096" max="4096" width="40.5703125" style="93" customWidth="1"/>
    <col min="4097" max="4097" width="29.140625" style="93" customWidth="1"/>
    <col min="4098" max="4098" width="15.5703125" style="93" customWidth="1"/>
    <col min="4099" max="4099" width="21" style="93" customWidth="1"/>
    <col min="4100" max="4100" width="21.140625" style="93" customWidth="1"/>
    <col min="4101" max="4101" width="29.28515625" style="93" customWidth="1"/>
    <col min="4102" max="4102" width="15.42578125" style="93" customWidth="1"/>
    <col min="4103" max="4103" width="13.85546875" style="93" customWidth="1"/>
    <col min="4104" max="4104" width="12.140625" style="93" customWidth="1"/>
    <col min="4105" max="4107" width="12" style="93" customWidth="1"/>
    <col min="4108" max="4108" width="11.28515625" style="93" customWidth="1"/>
    <col min="4109" max="4109" width="11.7109375" style="93" customWidth="1"/>
    <col min="4110" max="4349" width="9.140625" style="93"/>
    <col min="4350" max="4350" width="4.7109375" style="93" customWidth="1"/>
    <col min="4351" max="4351" width="24.42578125" style="93" customWidth="1"/>
    <col min="4352" max="4352" width="40.5703125" style="93" customWidth="1"/>
    <col min="4353" max="4353" width="29.140625" style="93" customWidth="1"/>
    <col min="4354" max="4354" width="15.5703125" style="93" customWidth="1"/>
    <col min="4355" max="4355" width="21" style="93" customWidth="1"/>
    <col min="4356" max="4356" width="21.140625" style="93" customWidth="1"/>
    <col min="4357" max="4357" width="29.28515625" style="93" customWidth="1"/>
    <col min="4358" max="4358" width="15.42578125" style="93" customWidth="1"/>
    <col min="4359" max="4359" width="13.85546875" style="93" customWidth="1"/>
    <col min="4360" max="4360" width="12.140625" style="93" customWidth="1"/>
    <col min="4361" max="4363" width="12" style="93" customWidth="1"/>
    <col min="4364" max="4364" width="11.28515625" style="93" customWidth="1"/>
    <col min="4365" max="4365" width="11.7109375" style="93" customWidth="1"/>
    <col min="4366" max="4605" width="9.140625" style="93"/>
    <col min="4606" max="4606" width="4.7109375" style="93" customWidth="1"/>
    <col min="4607" max="4607" width="24.42578125" style="93" customWidth="1"/>
    <col min="4608" max="4608" width="40.5703125" style="93" customWidth="1"/>
    <col min="4609" max="4609" width="29.140625" style="93" customWidth="1"/>
    <col min="4610" max="4610" width="15.5703125" style="93" customWidth="1"/>
    <col min="4611" max="4611" width="21" style="93" customWidth="1"/>
    <col min="4612" max="4612" width="21.140625" style="93" customWidth="1"/>
    <col min="4613" max="4613" width="29.28515625" style="93" customWidth="1"/>
    <col min="4614" max="4614" width="15.42578125" style="93" customWidth="1"/>
    <col min="4615" max="4615" width="13.85546875" style="93" customWidth="1"/>
    <col min="4616" max="4616" width="12.140625" style="93" customWidth="1"/>
    <col min="4617" max="4619" width="12" style="93" customWidth="1"/>
    <col min="4620" max="4620" width="11.28515625" style="93" customWidth="1"/>
    <col min="4621" max="4621" width="11.7109375" style="93" customWidth="1"/>
    <col min="4622" max="4861" width="9.140625" style="93"/>
    <col min="4862" max="4862" width="4.7109375" style="93" customWidth="1"/>
    <col min="4863" max="4863" width="24.42578125" style="93" customWidth="1"/>
    <col min="4864" max="4864" width="40.5703125" style="93" customWidth="1"/>
    <col min="4865" max="4865" width="29.140625" style="93" customWidth="1"/>
    <col min="4866" max="4866" width="15.5703125" style="93" customWidth="1"/>
    <col min="4867" max="4867" width="21" style="93" customWidth="1"/>
    <col min="4868" max="4868" width="21.140625" style="93" customWidth="1"/>
    <col min="4869" max="4869" width="29.28515625" style="93" customWidth="1"/>
    <col min="4870" max="4870" width="15.42578125" style="93" customWidth="1"/>
    <col min="4871" max="4871" width="13.85546875" style="93" customWidth="1"/>
    <col min="4872" max="4872" width="12.140625" style="93" customWidth="1"/>
    <col min="4873" max="4875" width="12" style="93" customWidth="1"/>
    <col min="4876" max="4876" width="11.28515625" style="93" customWidth="1"/>
    <col min="4877" max="4877" width="11.7109375" style="93" customWidth="1"/>
    <col min="4878" max="5117" width="9.140625" style="93"/>
    <col min="5118" max="5118" width="4.7109375" style="93" customWidth="1"/>
    <col min="5119" max="5119" width="24.42578125" style="93" customWidth="1"/>
    <col min="5120" max="5120" width="40.5703125" style="93" customWidth="1"/>
    <col min="5121" max="5121" width="29.140625" style="93" customWidth="1"/>
    <col min="5122" max="5122" width="15.5703125" style="93" customWidth="1"/>
    <col min="5123" max="5123" width="21" style="93" customWidth="1"/>
    <col min="5124" max="5124" width="21.140625" style="93" customWidth="1"/>
    <col min="5125" max="5125" width="29.28515625" style="93" customWidth="1"/>
    <col min="5126" max="5126" width="15.42578125" style="93" customWidth="1"/>
    <col min="5127" max="5127" width="13.85546875" style="93" customWidth="1"/>
    <col min="5128" max="5128" width="12.140625" style="93" customWidth="1"/>
    <col min="5129" max="5131" width="12" style="93" customWidth="1"/>
    <col min="5132" max="5132" width="11.28515625" style="93" customWidth="1"/>
    <col min="5133" max="5133" width="11.7109375" style="93" customWidth="1"/>
    <col min="5134" max="5373" width="9.140625" style="93"/>
    <col min="5374" max="5374" width="4.7109375" style="93" customWidth="1"/>
    <col min="5375" max="5375" width="24.42578125" style="93" customWidth="1"/>
    <col min="5376" max="5376" width="40.5703125" style="93" customWidth="1"/>
    <col min="5377" max="5377" width="29.140625" style="93" customWidth="1"/>
    <col min="5378" max="5378" width="15.5703125" style="93" customWidth="1"/>
    <col min="5379" max="5379" width="21" style="93" customWidth="1"/>
    <col min="5380" max="5380" width="21.140625" style="93" customWidth="1"/>
    <col min="5381" max="5381" width="29.28515625" style="93" customWidth="1"/>
    <col min="5382" max="5382" width="15.42578125" style="93" customWidth="1"/>
    <col min="5383" max="5383" width="13.85546875" style="93" customWidth="1"/>
    <col min="5384" max="5384" width="12.140625" style="93" customWidth="1"/>
    <col min="5385" max="5387" width="12" style="93" customWidth="1"/>
    <col min="5388" max="5388" width="11.28515625" style="93" customWidth="1"/>
    <col min="5389" max="5389" width="11.7109375" style="93" customWidth="1"/>
    <col min="5390" max="5629" width="9.140625" style="93"/>
    <col min="5630" max="5630" width="4.7109375" style="93" customWidth="1"/>
    <col min="5631" max="5631" width="24.42578125" style="93" customWidth="1"/>
    <col min="5632" max="5632" width="40.5703125" style="93" customWidth="1"/>
    <col min="5633" max="5633" width="29.140625" style="93" customWidth="1"/>
    <col min="5634" max="5634" width="15.5703125" style="93" customWidth="1"/>
    <col min="5635" max="5635" width="21" style="93" customWidth="1"/>
    <col min="5636" max="5636" width="21.140625" style="93" customWidth="1"/>
    <col min="5637" max="5637" width="29.28515625" style="93" customWidth="1"/>
    <col min="5638" max="5638" width="15.42578125" style="93" customWidth="1"/>
    <col min="5639" max="5639" width="13.85546875" style="93" customWidth="1"/>
    <col min="5640" max="5640" width="12.140625" style="93" customWidth="1"/>
    <col min="5641" max="5643" width="12" style="93" customWidth="1"/>
    <col min="5644" max="5644" width="11.28515625" style="93" customWidth="1"/>
    <col min="5645" max="5645" width="11.7109375" style="93" customWidth="1"/>
    <col min="5646" max="5885" width="9.140625" style="93"/>
    <col min="5886" max="5886" width="4.7109375" style="93" customWidth="1"/>
    <col min="5887" max="5887" width="24.42578125" style="93" customWidth="1"/>
    <col min="5888" max="5888" width="40.5703125" style="93" customWidth="1"/>
    <col min="5889" max="5889" width="29.140625" style="93" customWidth="1"/>
    <col min="5890" max="5890" width="15.5703125" style="93" customWidth="1"/>
    <col min="5891" max="5891" width="21" style="93" customWidth="1"/>
    <col min="5892" max="5892" width="21.140625" style="93" customWidth="1"/>
    <col min="5893" max="5893" width="29.28515625" style="93" customWidth="1"/>
    <col min="5894" max="5894" width="15.42578125" style="93" customWidth="1"/>
    <col min="5895" max="5895" width="13.85546875" style="93" customWidth="1"/>
    <col min="5896" max="5896" width="12.140625" style="93" customWidth="1"/>
    <col min="5897" max="5899" width="12" style="93" customWidth="1"/>
    <col min="5900" max="5900" width="11.28515625" style="93" customWidth="1"/>
    <col min="5901" max="5901" width="11.7109375" style="93" customWidth="1"/>
    <col min="5902" max="6141" width="9.140625" style="93"/>
    <col min="6142" max="6142" width="4.7109375" style="93" customWidth="1"/>
    <col min="6143" max="6143" width="24.42578125" style="93" customWidth="1"/>
    <col min="6144" max="6144" width="40.5703125" style="93" customWidth="1"/>
    <col min="6145" max="6145" width="29.140625" style="93" customWidth="1"/>
    <col min="6146" max="6146" width="15.5703125" style="93" customWidth="1"/>
    <col min="6147" max="6147" width="21" style="93" customWidth="1"/>
    <col min="6148" max="6148" width="21.140625" style="93" customWidth="1"/>
    <col min="6149" max="6149" width="29.28515625" style="93" customWidth="1"/>
    <col min="6150" max="6150" width="15.42578125" style="93" customWidth="1"/>
    <col min="6151" max="6151" width="13.85546875" style="93" customWidth="1"/>
    <col min="6152" max="6152" width="12.140625" style="93" customWidth="1"/>
    <col min="6153" max="6155" width="12" style="93" customWidth="1"/>
    <col min="6156" max="6156" width="11.28515625" style="93" customWidth="1"/>
    <col min="6157" max="6157" width="11.7109375" style="93" customWidth="1"/>
    <col min="6158" max="6397" width="9.140625" style="93"/>
    <col min="6398" max="6398" width="4.7109375" style="93" customWidth="1"/>
    <col min="6399" max="6399" width="24.42578125" style="93" customWidth="1"/>
    <col min="6400" max="6400" width="40.5703125" style="93" customWidth="1"/>
    <col min="6401" max="6401" width="29.140625" style="93" customWidth="1"/>
    <col min="6402" max="6402" width="15.5703125" style="93" customWidth="1"/>
    <col min="6403" max="6403" width="21" style="93" customWidth="1"/>
    <col min="6404" max="6404" width="21.140625" style="93" customWidth="1"/>
    <col min="6405" max="6405" width="29.28515625" style="93" customWidth="1"/>
    <col min="6406" max="6406" width="15.42578125" style="93" customWidth="1"/>
    <col min="6407" max="6407" width="13.85546875" style="93" customWidth="1"/>
    <col min="6408" max="6408" width="12.140625" style="93" customWidth="1"/>
    <col min="6409" max="6411" width="12" style="93" customWidth="1"/>
    <col min="6412" max="6412" width="11.28515625" style="93" customWidth="1"/>
    <col min="6413" max="6413" width="11.7109375" style="93" customWidth="1"/>
    <col min="6414" max="6653" width="9.140625" style="93"/>
    <col min="6654" max="6654" width="4.7109375" style="93" customWidth="1"/>
    <col min="6655" max="6655" width="24.42578125" style="93" customWidth="1"/>
    <col min="6656" max="6656" width="40.5703125" style="93" customWidth="1"/>
    <col min="6657" max="6657" width="29.140625" style="93" customWidth="1"/>
    <col min="6658" max="6658" width="15.5703125" style="93" customWidth="1"/>
    <col min="6659" max="6659" width="21" style="93" customWidth="1"/>
    <col min="6660" max="6660" width="21.140625" style="93" customWidth="1"/>
    <col min="6661" max="6661" width="29.28515625" style="93" customWidth="1"/>
    <col min="6662" max="6662" width="15.42578125" style="93" customWidth="1"/>
    <col min="6663" max="6663" width="13.85546875" style="93" customWidth="1"/>
    <col min="6664" max="6664" width="12.140625" style="93" customWidth="1"/>
    <col min="6665" max="6667" width="12" style="93" customWidth="1"/>
    <col min="6668" max="6668" width="11.28515625" style="93" customWidth="1"/>
    <col min="6669" max="6669" width="11.7109375" style="93" customWidth="1"/>
    <col min="6670" max="6909" width="9.140625" style="93"/>
    <col min="6910" max="6910" width="4.7109375" style="93" customWidth="1"/>
    <col min="6911" max="6911" width="24.42578125" style="93" customWidth="1"/>
    <col min="6912" max="6912" width="40.5703125" style="93" customWidth="1"/>
    <col min="6913" max="6913" width="29.140625" style="93" customWidth="1"/>
    <col min="6914" max="6914" width="15.5703125" style="93" customWidth="1"/>
    <col min="6915" max="6915" width="21" style="93" customWidth="1"/>
    <col min="6916" max="6916" width="21.140625" style="93" customWidth="1"/>
    <col min="6917" max="6917" width="29.28515625" style="93" customWidth="1"/>
    <col min="6918" max="6918" width="15.42578125" style="93" customWidth="1"/>
    <col min="6919" max="6919" width="13.85546875" style="93" customWidth="1"/>
    <col min="6920" max="6920" width="12.140625" style="93" customWidth="1"/>
    <col min="6921" max="6923" width="12" style="93" customWidth="1"/>
    <col min="6924" max="6924" width="11.28515625" style="93" customWidth="1"/>
    <col min="6925" max="6925" width="11.7109375" style="93" customWidth="1"/>
    <col min="6926" max="7165" width="9.140625" style="93"/>
    <col min="7166" max="7166" width="4.7109375" style="93" customWidth="1"/>
    <col min="7167" max="7167" width="24.42578125" style="93" customWidth="1"/>
    <col min="7168" max="7168" width="40.5703125" style="93" customWidth="1"/>
    <col min="7169" max="7169" width="29.140625" style="93" customWidth="1"/>
    <col min="7170" max="7170" width="15.5703125" style="93" customWidth="1"/>
    <col min="7171" max="7171" width="21" style="93" customWidth="1"/>
    <col min="7172" max="7172" width="21.140625" style="93" customWidth="1"/>
    <col min="7173" max="7173" width="29.28515625" style="93" customWidth="1"/>
    <col min="7174" max="7174" width="15.42578125" style="93" customWidth="1"/>
    <col min="7175" max="7175" width="13.85546875" style="93" customWidth="1"/>
    <col min="7176" max="7176" width="12.140625" style="93" customWidth="1"/>
    <col min="7177" max="7179" width="12" style="93" customWidth="1"/>
    <col min="7180" max="7180" width="11.28515625" style="93" customWidth="1"/>
    <col min="7181" max="7181" width="11.7109375" style="93" customWidth="1"/>
    <col min="7182" max="7421" width="9.140625" style="93"/>
    <col min="7422" max="7422" width="4.7109375" style="93" customWidth="1"/>
    <col min="7423" max="7423" width="24.42578125" style="93" customWidth="1"/>
    <col min="7424" max="7424" width="40.5703125" style="93" customWidth="1"/>
    <col min="7425" max="7425" width="29.140625" style="93" customWidth="1"/>
    <col min="7426" max="7426" width="15.5703125" style="93" customWidth="1"/>
    <col min="7427" max="7427" width="21" style="93" customWidth="1"/>
    <col min="7428" max="7428" width="21.140625" style="93" customWidth="1"/>
    <col min="7429" max="7429" width="29.28515625" style="93" customWidth="1"/>
    <col min="7430" max="7430" width="15.42578125" style="93" customWidth="1"/>
    <col min="7431" max="7431" width="13.85546875" style="93" customWidth="1"/>
    <col min="7432" max="7432" width="12.140625" style="93" customWidth="1"/>
    <col min="7433" max="7435" width="12" style="93" customWidth="1"/>
    <col min="7436" max="7436" width="11.28515625" style="93" customWidth="1"/>
    <col min="7437" max="7437" width="11.7109375" style="93" customWidth="1"/>
    <col min="7438" max="7677" width="9.140625" style="93"/>
    <col min="7678" max="7678" width="4.7109375" style="93" customWidth="1"/>
    <col min="7679" max="7679" width="24.42578125" style="93" customWidth="1"/>
    <col min="7680" max="7680" width="40.5703125" style="93" customWidth="1"/>
    <col min="7681" max="7681" width="29.140625" style="93" customWidth="1"/>
    <col min="7682" max="7682" width="15.5703125" style="93" customWidth="1"/>
    <col min="7683" max="7683" width="21" style="93" customWidth="1"/>
    <col min="7684" max="7684" width="21.140625" style="93" customWidth="1"/>
    <col min="7685" max="7685" width="29.28515625" style="93" customWidth="1"/>
    <col min="7686" max="7686" width="15.42578125" style="93" customWidth="1"/>
    <col min="7687" max="7687" width="13.85546875" style="93" customWidth="1"/>
    <col min="7688" max="7688" width="12.140625" style="93" customWidth="1"/>
    <col min="7689" max="7691" width="12" style="93" customWidth="1"/>
    <col min="7692" max="7692" width="11.28515625" style="93" customWidth="1"/>
    <col min="7693" max="7693" width="11.7109375" style="93" customWidth="1"/>
    <col min="7694" max="7933" width="9.140625" style="93"/>
    <col min="7934" max="7934" width="4.7109375" style="93" customWidth="1"/>
    <col min="7935" max="7935" width="24.42578125" style="93" customWidth="1"/>
    <col min="7936" max="7936" width="40.5703125" style="93" customWidth="1"/>
    <col min="7937" max="7937" width="29.140625" style="93" customWidth="1"/>
    <col min="7938" max="7938" width="15.5703125" style="93" customWidth="1"/>
    <col min="7939" max="7939" width="21" style="93" customWidth="1"/>
    <col min="7940" max="7940" width="21.140625" style="93" customWidth="1"/>
    <col min="7941" max="7941" width="29.28515625" style="93" customWidth="1"/>
    <col min="7942" max="7942" width="15.42578125" style="93" customWidth="1"/>
    <col min="7943" max="7943" width="13.85546875" style="93" customWidth="1"/>
    <col min="7944" max="7944" width="12.140625" style="93" customWidth="1"/>
    <col min="7945" max="7947" width="12" style="93" customWidth="1"/>
    <col min="7948" max="7948" width="11.28515625" style="93" customWidth="1"/>
    <col min="7949" max="7949" width="11.7109375" style="93" customWidth="1"/>
    <col min="7950" max="8189" width="9.140625" style="93"/>
    <col min="8190" max="8190" width="4.7109375" style="93" customWidth="1"/>
    <col min="8191" max="8191" width="24.42578125" style="93" customWidth="1"/>
    <col min="8192" max="8192" width="40.5703125" style="93" customWidth="1"/>
    <col min="8193" max="8193" width="29.140625" style="93" customWidth="1"/>
    <col min="8194" max="8194" width="15.5703125" style="93" customWidth="1"/>
    <col min="8195" max="8195" width="21" style="93" customWidth="1"/>
    <col min="8196" max="8196" width="21.140625" style="93" customWidth="1"/>
    <col min="8197" max="8197" width="29.28515625" style="93" customWidth="1"/>
    <col min="8198" max="8198" width="15.42578125" style="93" customWidth="1"/>
    <col min="8199" max="8199" width="13.85546875" style="93" customWidth="1"/>
    <col min="8200" max="8200" width="12.140625" style="93" customWidth="1"/>
    <col min="8201" max="8203" width="12" style="93" customWidth="1"/>
    <col min="8204" max="8204" width="11.28515625" style="93" customWidth="1"/>
    <col min="8205" max="8205" width="11.7109375" style="93" customWidth="1"/>
    <col min="8206" max="8445" width="9.140625" style="93"/>
    <col min="8446" max="8446" width="4.7109375" style="93" customWidth="1"/>
    <col min="8447" max="8447" width="24.42578125" style="93" customWidth="1"/>
    <col min="8448" max="8448" width="40.5703125" style="93" customWidth="1"/>
    <col min="8449" max="8449" width="29.140625" style="93" customWidth="1"/>
    <col min="8450" max="8450" width="15.5703125" style="93" customWidth="1"/>
    <col min="8451" max="8451" width="21" style="93" customWidth="1"/>
    <col min="8452" max="8452" width="21.140625" style="93" customWidth="1"/>
    <col min="8453" max="8453" width="29.28515625" style="93" customWidth="1"/>
    <col min="8454" max="8454" width="15.42578125" style="93" customWidth="1"/>
    <col min="8455" max="8455" width="13.85546875" style="93" customWidth="1"/>
    <col min="8456" max="8456" width="12.140625" style="93" customWidth="1"/>
    <col min="8457" max="8459" width="12" style="93" customWidth="1"/>
    <col min="8460" max="8460" width="11.28515625" style="93" customWidth="1"/>
    <col min="8461" max="8461" width="11.7109375" style="93" customWidth="1"/>
    <col min="8462" max="8701" width="9.140625" style="93"/>
    <col min="8702" max="8702" width="4.7109375" style="93" customWidth="1"/>
    <col min="8703" max="8703" width="24.42578125" style="93" customWidth="1"/>
    <col min="8704" max="8704" width="40.5703125" style="93" customWidth="1"/>
    <col min="8705" max="8705" width="29.140625" style="93" customWidth="1"/>
    <col min="8706" max="8706" width="15.5703125" style="93" customWidth="1"/>
    <col min="8707" max="8707" width="21" style="93" customWidth="1"/>
    <col min="8708" max="8708" width="21.140625" style="93" customWidth="1"/>
    <col min="8709" max="8709" width="29.28515625" style="93" customWidth="1"/>
    <col min="8710" max="8710" width="15.42578125" style="93" customWidth="1"/>
    <col min="8711" max="8711" width="13.85546875" style="93" customWidth="1"/>
    <col min="8712" max="8712" width="12.140625" style="93" customWidth="1"/>
    <col min="8713" max="8715" width="12" style="93" customWidth="1"/>
    <col min="8716" max="8716" width="11.28515625" style="93" customWidth="1"/>
    <col min="8717" max="8717" width="11.7109375" style="93" customWidth="1"/>
    <col min="8718" max="8957" width="9.140625" style="93"/>
    <col min="8958" max="8958" width="4.7109375" style="93" customWidth="1"/>
    <col min="8959" max="8959" width="24.42578125" style="93" customWidth="1"/>
    <col min="8960" max="8960" width="40.5703125" style="93" customWidth="1"/>
    <col min="8961" max="8961" width="29.140625" style="93" customWidth="1"/>
    <col min="8962" max="8962" width="15.5703125" style="93" customWidth="1"/>
    <col min="8963" max="8963" width="21" style="93" customWidth="1"/>
    <col min="8964" max="8964" width="21.140625" style="93" customWidth="1"/>
    <col min="8965" max="8965" width="29.28515625" style="93" customWidth="1"/>
    <col min="8966" max="8966" width="15.42578125" style="93" customWidth="1"/>
    <col min="8967" max="8967" width="13.85546875" style="93" customWidth="1"/>
    <col min="8968" max="8968" width="12.140625" style="93" customWidth="1"/>
    <col min="8969" max="8971" width="12" style="93" customWidth="1"/>
    <col min="8972" max="8972" width="11.28515625" style="93" customWidth="1"/>
    <col min="8973" max="8973" width="11.7109375" style="93" customWidth="1"/>
    <col min="8974" max="9213" width="9.140625" style="93"/>
    <col min="9214" max="9214" width="4.7109375" style="93" customWidth="1"/>
    <col min="9215" max="9215" width="24.42578125" style="93" customWidth="1"/>
    <col min="9216" max="9216" width="40.5703125" style="93" customWidth="1"/>
    <col min="9217" max="9217" width="29.140625" style="93" customWidth="1"/>
    <col min="9218" max="9218" width="15.5703125" style="93" customWidth="1"/>
    <col min="9219" max="9219" width="21" style="93" customWidth="1"/>
    <col min="9220" max="9220" width="21.140625" style="93" customWidth="1"/>
    <col min="9221" max="9221" width="29.28515625" style="93" customWidth="1"/>
    <col min="9222" max="9222" width="15.42578125" style="93" customWidth="1"/>
    <col min="9223" max="9223" width="13.85546875" style="93" customWidth="1"/>
    <col min="9224" max="9224" width="12.140625" style="93" customWidth="1"/>
    <col min="9225" max="9227" width="12" style="93" customWidth="1"/>
    <col min="9228" max="9228" width="11.28515625" style="93" customWidth="1"/>
    <col min="9229" max="9229" width="11.7109375" style="93" customWidth="1"/>
    <col min="9230" max="9469" width="9.140625" style="93"/>
    <col min="9470" max="9470" width="4.7109375" style="93" customWidth="1"/>
    <col min="9471" max="9471" width="24.42578125" style="93" customWidth="1"/>
    <col min="9472" max="9472" width="40.5703125" style="93" customWidth="1"/>
    <col min="9473" max="9473" width="29.140625" style="93" customWidth="1"/>
    <col min="9474" max="9474" width="15.5703125" style="93" customWidth="1"/>
    <col min="9475" max="9475" width="21" style="93" customWidth="1"/>
    <col min="9476" max="9476" width="21.140625" style="93" customWidth="1"/>
    <col min="9477" max="9477" width="29.28515625" style="93" customWidth="1"/>
    <col min="9478" max="9478" width="15.42578125" style="93" customWidth="1"/>
    <col min="9479" max="9479" width="13.85546875" style="93" customWidth="1"/>
    <col min="9480" max="9480" width="12.140625" style="93" customWidth="1"/>
    <col min="9481" max="9483" width="12" style="93" customWidth="1"/>
    <col min="9484" max="9484" width="11.28515625" style="93" customWidth="1"/>
    <col min="9485" max="9485" width="11.7109375" style="93" customWidth="1"/>
    <col min="9486" max="9725" width="9.140625" style="93"/>
    <col min="9726" max="9726" width="4.7109375" style="93" customWidth="1"/>
    <col min="9727" max="9727" width="24.42578125" style="93" customWidth="1"/>
    <col min="9728" max="9728" width="40.5703125" style="93" customWidth="1"/>
    <col min="9729" max="9729" width="29.140625" style="93" customWidth="1"/>
    <col min="9730" max="9730" width="15.5703125" style="93" customWidth="1"/>
    <col min="9731" max="9731" width="21" style="93" customWidth="1"/>
    <col min="9732" max="9732" width="21.140625" style="93" customWidth="1"/>
    <col min="9733" max="9733" width="29.28515625" style="93" customWidth="1"/>
    <col min="9734" max="9734" width="15.42578125" style="93" customWidth="1"/>
    <col min="9735" max="9735" width="13.85546875" style="93" customWidth="1"/>
    <col min="9736" max="9736" width="12.140625" style="93" customWidth="1"/>
    <col min="9737" max="9739" width="12" style="93" customWidth="1"/>
    <col min="9740" max="9740" width="11.28515625" style="93" customWidth="1"/>
    <col min="9741" max="9741" width="11.7109375" style="93" customWidth="1"/>
    <col min="9742" max="9981" width="9.140625" style="93"/>
    <col min="9982" max="9982" width="4.7109375" style="93" customWidth="1"/>
    <col min="9983" max="9983" width="24.42578125" style="93" customWidth="1"/>
    <col min="9984" max="9984" width="40.5703125" style="93" customWidth="1"/>
    <col min="9985" max="9985" width="29.140625" style="93" customWidth="1"/>
    <col min="9986" max="9986" width="15.5703125" style="93" customWidth="1"/>
    <col min="9987" max="9987" width="21" style="93" customWidth="1"/>
    <col min="9988" max="9988" width="21.140625" style="93" customWidth="1"/>
    <col min="9989" max="9989" width="29.28515625" style="93" customWidth="1"/>
    <col min="9990" max="9990" width="15.42578125" style="93" customWidth="1"/>
    <col min="9991" max="9991" width="13.85546875" style="93" customWidth="1"/>
    <col min="9992" max="9992" width="12.140625" style="93" customWidth="1"/>
    <col min="9993" max="9995" width="12" style="93" customWidth="1"/>
    <col min="9996" max="9996" width="11.28515625" style="93" customWidth="1"/>
    <col min="9997" max="9997" width="11.7109375" style="93" customWidth="1"/>
    <col min="9998" max="10237" width="9.140625" style="93"/>
    <col min="10238" max="10238" width="4.7109375" style="93" customWidth="1"/>
    <col min="10239" max="10239" width="24.42578125" style="93" customWidth="1"/>
    <col min="10240" max="10240" width="40.5703125" style="93" customWidth="1"/>
    <col min="10241" max="10241" width="29.140625" style="93" customWidth="1"/>
    <col min="10242" max="10242" width="15.5703125" style="93" customWidth="1"/>
    <col min="10243" max="10243" width="21" style="93" customWidth="1"/>
    <col min="10244" max="10244" width="21.140625" style="93" customWidth="1"/>
    <col min="10245" max="10245" width="29.28515625" style="93" customWidth="1"/>
    <col min="10246" max="10246" width="15.42578125" style="93" customWidth="1"/>
    <col min="10247" max="10247" width="13.85546875" style="93" customWidth="1"/>
    <col min="10248" max="10248" width="12.140625" style="93" customWidth="1"/>
    <col min="10249" max="10251" width="12" style="93" customWidth="1"/>
    <col min="10252" max="10252" width="11.28515625" style="93" customWidth="1"/>
    <col min="10253" max="10253" width="11.7109375" style="93" customWidth="1"/>
    <col min="10254" max="10493" width="9.140625" style="93"/>
    <col min="10494" max="10494" width="4.7109375" style="93" customWidth="1"/>
    <col min="10495" max="10495" width="24.42578125" style="93" customWidth="1"/>
    <col min="10496" max="10496" width="40.5703125" style="93" customWidth="1"/>
    <col min="10497" max="10497" width="29.140625" style="93" customWidth="1"/>
    <col min="10498" max="10498" width="15.5703125" style="93" customWidth="1"/>
    <col min="10499" max="10499" width="21" style="93" customWidth="1"/>
    <col min="10500" max="10500" width="21.140625" style="93" customWidth="1"/>
    <col min="10501" max="10501" width="29.28515625" style="93" customWidth="1"/>
    <col min="10502" max="10502" width="15.42578125" style="93" customWidth="1"/>
    <col min="10503" max="10503" width="13.85546875" style="93" customWidth="1"/>
    <col min="10504" max="10504" width="12.140625" style="93" customWidth="1"/>
    <col min="10505" max="10507" width="12" style="93" customWidth="1"/>
    <col min="10508" max="10508" width="11.28515625" style="93" customWidth="1"/>
    <col min="10509" max="10509" width="11.7109375" style="93" customWidth="1"/>
    <col min="10510" max="10749" width="9.140625" style="93"/>
    <col min="10750" max="10750" width="4.7109375" style="93" customWidth="1"/>
    <col min="10751" max="10751" width="24.42578125" style="93" customWidth="1"/>
    <col min="10752" max="10752" width="40.5703125" style="93" customWidth="1"/>
    <col min="10753" max="10753" width="29.140625" style="93" customWidth="1"/>
    <col min="10754" max="10754" width="15.5703125" style="93" customWidth="1"/>
    <col min="10755" max="10755" width="21" style="93" customWidth="1"/>
    <col min="10756" max="10756" width="21.140625" style="93" customWidth="1"/>
    <col min="10757" max="10757" width="29.28515625" style="93" customWidth="1"/>
    <col min="10758" max="10758" width="15.42578125" style="93" customWidth="1"/>
    <col min="10759" max="10759" width="13.85546875" style="93" customWidth="1"/>
    <col min="10760" max="10760" width="12.140625" style="93" customWidth="1"/>
    <col min="10761" max="10763" width="12" style="93" customWidth="1"/>
    <col min="10764" max="10764" width="11.28515625" style="93" customWidth="1"/>
    <col min="10765" max="10765" width="11.7109375" style="93" customWidth="1"/>
    <col min="10766" max="11005" width="9.140625" style="93"/>
    <col min="11006" max="11006" width="4.7109375" style="93" customWidth="1"/>
    <col min="11007" max="11007" width="24.42578125" style="93" customWidth="1"/>
    <col min="11008" max="11008" width="40.5703125" style="93" customWidth="1"/>
    <col min="11009" max="11009" width="29.140625" style="93" customWidth="1"/>
    <col min="11010" max="11010" width="15.5703125" style="93" customWidth="1"/>
    <col min="11011" max="11011" width="21" style="93" customWidth="1"/>
    <col min="11012" max="11012" width="21.140625" style="93" customWidth="1"/>
    <col min="11013" max="11013" width="29.28515625" style="93" customWidth="1"/>
    <col min="11014" max="11014" width="15.42578125" style="93" customWidth="1"/>
    <col min="11015" max="11015" width="13.85546875" style="93" customWidth="1"/>
    <col min="11016" max="11016" width="12.140625" style="93" customWidth="1"/>
    <col min="11017" max="11019" width="12" style="93" customWidth="1"/>
    <col min="11020" max="11020" width="11.28515625" style="93" customWidth="1"/>
    <col min="11021" max="11021" width="11.7109375" style="93" customWidth="1"/>
    <col min="11022" max="11261" width="9.140625" style="93"/>
    <col min="11262" max="11262" width="4.7109375" style="93" customWidth="1"/>
    <col min="11263" max="11263" width="24.42578125" style="93" customWidth="1"/>
    <col min="11264" max="11264" width="40.5703125" style="93" customWidth="1"/>
    <col min="11265" max="11265" width="29.140625" style="93" customWidth="1"/>
    <col min="11266" max="11266" width="15.5703125" style="93" customWidth="1"/>
    <col min="11267" max="11267" width="21" style="93" customWidth="1"/>
    <col min="11268" max="11268" width="21.140625" style="93" customWidth="1"/>
    <col min="11269" max="11269" width="29.28515625" style="93" customWidth="1"/>
    <col min="11270" max="11270" width="15.42578125" style="93" customWidth="1"/>
    <col min="11271" max="11271" width="13.85546875" style="93" customWidth="1"/>
    <col min="11272" max="11272" width="12.140625" style="93" customWidth="1"/>
    <col min="11273" max="11275" width="12" style="93" customWidth="1"/>
    <col min="11276" max="11276" width="11.28515625" style="93" customWidth="1"/>
    <col min="11277" max="11277" width="11.7109375" style="93" customWidth="1"/>
    <col min="11278" max="11517" width="9.140625" style="93"/>
    <col min="11518" max="11518" width="4.7109375" style="93" customWidth="1"/>
    <col min="11519" max="11519" width="24.42578125" style="93" customWidth="1"/>
    <col min="11520" max="11520" width="40.5703125" style="93" customWidth="1"/>
    <col min="11521" max="11521" width="29.140625" style="93" customWidth="1"/>
    <col min="11522" max="11522" width="15.5703125" style="93" customWidth="1"/>
    <col min="11523" max="11523" width="21" style="93" customWidth="1"/>
    <col min="11524" max="11524" width="21.140625" style="93" customWidth="1"/>
    <col min="11525" max="11525" width="29.28515625" style="93" customWidth="1"/>
    <col min="11526" max="11526" width="15.42578125" style="93" customWidth="1"/>
    <col min="11527" max="11527" width="13.85546875" style="93" customWidth="1"/>
    <col min="11528" max="11528" width="12.140625" style="93" customWidth="1"/>
    <col min="11529" max="11531" width="12" style="93" customWidth="1"/>
    <col min="11532" max="11532" width="11.28515625" style="93" customWidth="1"/>
    <col min="11533" max="11533" width="11.7109375" style="93" customWidth="1"/>
    <col min="11534" max="11773" width="9.140625" style="93"/>
    <col min="11774" max="11774" width="4.7109375" style="93" customWidth="1"/>
    <col min="11775" max="11775" width="24.42578125" style="93" customWidth="1"/>
    <col min="11776" max="11776" width="40.5703125" style="93" customWidth="1"/>
    <col min="11777" max="11777" width="29.140625" style="93" customWidth="1"/>
    <col min="11778" max="11778" width="15.5703125" style="93" customWidth="1"/>
    <col min="11779" max="11779" width="21" style="93" customWidth="1"/>
    <col min="11780" max="11780" width="21.140625" style="93" customWidth="1"/>
    <col min="11781" max="11781" width="29.28515625" style="93" customWidth="1"/>
    <col min="11782" max="11782" width="15.42578125" style="93" customWidth="1"/>
    <col min="11783" max="11783" width="13.85546875" style="93" customWidth="1"/>
    <col min="11784" max="11784" width="12.140625" style="93" customWidth="1"/>
    <col min="11785" max="11787" width="12" style="93" customWidth="1"/>
    <col min="11788" max="11788" width="11.28515625" style="93" customWidth="1"/>
    <col min="11789" max="11789" width="11.7109375" style="93" customWidth="1"/>
    <col min="11790" max="12029" width="9.140625" style="93"/>
    <col min="12030" max="12030" width="4.7109375" style="93" customWidth="1"/>
    <col min="12031" max="12031" width="24.42578125" style="93" customWidth="1"/>
    <col min="12032" max="12032" width="40.5703125" style="93" customWidth="1"/>
    <col min="12033" max="12033" width="29.140625" style="93" customWidth="1"/>
    <col min="12034" max="12034" width="15.5703125" style="93" customWidth="1"/>
    <col min="12035" max="12035" width="21" style="93" customWidth="1"/>
    <col min="12036" max="12036" width="21.140625" style="93" customWidth="1"/>
    <col min="12037" max="12037" width="29.28515625" style="93" customWidth="1"/>
    <col min="12038" max="12038" width="15.42578125" style="93" customWidth="1"/>
    <col min="12039" max="12039" width="13.85546875" style="93" customWidth="1"/>
    <col min="12040" max="12040" width="12.140625" style="93" customWidth="1"/>
    <col min="12041" max="12043" width="12" style="93" customWidth="1"/>
    <col min="12044" max="12044" width="11.28515625" style="93" customWidth="1"/>
    <col min="12045" max="12045" width="11.7109375" style="93" customWidth="1"/>
    <col min="12046" max="12285" width="9.140625" style="93"/>
    <col min="12286" max="12286" width="4.7109375" style="93" customWidth="1"/>
    <col min="12287" max="12287" width="24.42578125" style="93" customWidth="1"/>
    <col min="12288" max="12288" width="40.5703125" style="93" customWidth="1"/>
    <col min="12289" max="12289" width="29.140625" style="93" customWidth="1"/>
    <col min="12290" max="12290" width="15.5703125" style="93" customWidth="1"/>
    <col min="12291" max="12291" width="21" style="93" customWidth="1"/>
    <col min="12292" max="12292" width="21.140625" style="93" customWidth="1"/>
    <col min="12293" max="12293" width="29.28515625" style="93" customWidth="1"/>
    <col min="12294" max="12294" width="15.42578125" style="93" customWidth="1"/>
    <col min="12295" max="12295" width="13.85546875" style="93" customWidth="1"/>
    <col min="12296" max="12296" width="12.140625" style="93" customWidth="1"/>
    <col min="12297" max="12299" width="12" style="93" customWidth="1"/>
    <col min="12300" max="12300" width="11.28515625" style="93" customWidth="1"/>
    <col min="12301" max="12301" width="11.7109375" style="93" customWidth="1"/>
    <col min="12302" max="12541" width="9.140625" style="93"/>
    <col min="12542" max="12542" width="4.7109375" style="93" customWidth="1"/>
    <col min="12543" max="12543" width="24.42578125" style="93" customWidth="1"/>
    <col min="12544" max="12544" width="40.5703125" style="93" customWidth="1"/>
    <col min="12545" max="12545" width="29.140625" style="93" customWidth="1"/>
    <col min="12546" max="12546" width="15.5703125" style="93" customWidth="1"/>
    <col min="12547" max="12547" width="21" style="93" customWidth="1"/>
    <col min="12548" max="12548" width="21.140625" style="93" customWidth="1"/>
    <col min="12549" max="12549" width="29.28515625" style="93" customWidth="1"/>
    <col min="12550" max="12550" width="15.42578125" style="93" customWidth="1"/>
    <col min="12551" max="12551" width="13.85546875" style="93" customWidth="1"/>
    <col min="12552" max="12552" width="12.140625" style="93" customWidth="1"/>
    <col min="12553" max="12555" width="12" style="93" customWidth="1"/>
    <col min="12556" max="12556" width="11.28515625" style="93" customWidth="1"/>
    <col min="12557" max="12557" width="11.7109375" style="93" customWidth="1"/>
    <col min="12558" max="12797" width="9.140625" style="93"/>
    <col min="12798" max="12798" width="4.7109375" style="93" customWidth="1"/>
    <col min="12799" max="12799" width="24.42578125" style="93" customWidth="1"/>
    <col min="12800" max="12800" width="40.5703125" style="93" customWidth="1"/>
    <col min="12801" max="12801" width="29.140625" style="93" customWidth="1"/>
    <col min="12802" max="12802" width="15.5703125" style="93" customWidth="1"/>
    <col min="12803" max="12803" width="21" style="93" customWidth="1"/>
    <col min="12804" max="12804" width="21.140625" style="93" customWidth="1"/>
    <col min="12805" max="12805" width="29.28515625" style="93" customWidth="1"/>
    <col min="12806" max="12806" width="15.42578125" style="93" customWidth="1"/>
    <col min="12807" max="12807" width="13.85546875" style="93" customWidth="1"/>
    <col min="12808" max="12808" width="12.140625" style="93" customWidth="1"/>
    <col min="12809" max="12811" width="12" style="93" customWidth="1"/>
    <col min="12812" max="12812" width="11.28515625" style="93" customWidth="1"/>
    <col min="12813" max="12813" width="11.7109375" style="93" customWidth="1"/>
    <col min="12814" max="13053" width="9.140625" style="93"/>
    <col min="13054" max="13054" width="4.7109375" style="93" customWidth="1"/>
    <col min="13055" max="13055" width="24.42578125" style="93" customWidth="1"/>
    <col min="13056" max="13056" width="40.5703125" style="93" customWidth="1"/>
    <col min="13057" max="13057" width="29.140625" style="93" customWidth="1"/>
    <col min="13058" max="13058" width="15.5703125" style="93" customWidth="1"/>
    <col min="13059" max="13059" width="21" style="93" customWidth="1"/>
    <col min="13060" max="13060" width="21.140625" style="93" customWidth="1"/>
    <col min="13061" max="13061" width="29.28515625" style="93" customWidth="1"/>
    <col min="13062" max="13062" width="15.42578125" style="93" customWidth="1"/>
    <col min="13063" max="13063" width="13.85546875" style="93" customWidth="1"/>
    <col min="13064" max="13064" width="12.140625" style="93" customWidth="1"/>
    <col min="13065" max="13067" width="12" style="93" customWidth="1"/>
    <col min="13068" max="13068" width="11.28515625" style="93" customWidth="1"/>
    <col min="13069" max="13069" width="11.7109375" style="93" customWidth="1"/>
    <col min="13070" max="13309" width="9.140625" style="93"/>
    <col min="13310" max="13310" width="4.7109375" style="93" customWidth="1"/>
    <col min="13311" max="13311" width="24.42578125" style="93" customWidth="1"/>
    <col min="13312" max="13312" width="40.5703125" style="93" customWidth="1"/>
    <col min="13313" max="13313" width="29.140625" style="93" customWidth="1"/>
    <col min="13314" max="13314" width="15.5703125" style="93" customWidth="1"/>
    <col min="13315" max="13315" width="21" style="93" customWidth="1"/>
    <col min="13316" max="13316" width="21.140625" style="93" customWidth="1"/>
    <col min="13317" max="13317" width="29.28515625" style="93" customWidth="1"/>
    <col min="13318" max="13318" width="15.42578125" style="93" customWidth="1"/>
    <col min="13319" max="13319" width="13.85546875" style="93" customWidth="1"/>
    <col min="13320" max="13320" width="12.140625" style="93" customWidth="1"/>
    <col min="13321" max="13323" width="12" style="93" customWidth="1"/>
    <col min="13324" max="13324" width="11.28515625" style="93" customWidth="1"/>
    <col min="13325" max="13325" width="11.7109375" style="93" customWidth="1"/>
    <col min="13326" max="13565" width="9.140625" style="93"/>
    <col min="13566" max="13566" width="4.7109375" style="93" customWidth="1"/>
    <col min="13567" max="13567" width="24.42578125" style="93" customWidth="1"/>
    <col min="13568" max="13568" width="40.5703125" style="93" customWidth="1"/>
    <col min="13569" max="13569" width="29.140625" style="93" customWidth="1"/>
    <col min="13570" max="13570" width="15.5703125" style="93" customWidth="1"/>
    <col min="13571" max="13571" width="21" style="93" customWidth="1"/>
    <col min="13572" max="13572" width="21.140625" style="93" customWidth="1"/>
    <col min="13573" max="13573" width="29.28515625" style="93" customWidth="1"/>
    <col min="13574" max="13574" width="15.42578125" style="93" customWidth="1"/>
    <col min="13575" max="13575" width="13.85546875" style="93" customWidth="1"/>
    <col min="13576" max="13576" width="12.140625" style="93" customWidth="1"/>
    <col min="13577" max="13579" width="12" style="93" customWidth="1"/>
    <col min="13580" max="13580" width="11.28515625" style="93" customWidth="1"/>
    <col min="13581" max="13581" width="11.7109375" style="93" customWidth="1"/>
    <col min="13582" max="13821" width="9.140625" style="93"/>
    <col min="13822" max="13822" width="4.7109375" style="93" customWidth="1"/>
    <col min="13823" max="13823" width="24.42578125" style="93" customWidth="1"/>
    <col min="13824" max="13824" width="40.5703125" style="93" customWidth="1"/>
    <col min="13825" max="13825" width="29.140625" style="93" customWidth="1"/>
    <col min="13826" max="13826" width="15.5703125" style="93" customWidth="1"/>
    <col min="13827" max="13827" width="21" style="93" customWidth="1"/>
    <col min="13828" max="13828" width="21.140625" style="93" customWidth="1"/>
    <col min="13829" max="13829" width="29.28515625" style="93" customWidth="1"/>
    <col min="13830" max="13830" width="15.42578125" style="93" customWidth="1"/>
    <col min="13831" max="13831" width="13.85546875" style="93" customWidth="1"/>
    <col min="13832" max="13832" width="12.140625" style="93" customWidth="1"/>
    <col min="13833" max="13835" width="12" style="93" customWidth="1"/>
    <col min="13836" max="13836" width="11.28515625" style="93" customWidth="1"/>
    <col min="13837" max="13837" width="11.7109375" style="93" customWidth="1"/>
    <col min="13838" max="14077" width="9.140625" style="93"/>
    <col min="14078" max="14078" width="4.7109375" style="93" customWidth="1"/>
    <col min="14079" max="14079" width="24.42578125" style="93" customWidth="1"/>
    <col min="14080" max="14080" width="40.5703125" style="93" customWidth="1"/>
    <col min="14081" max="14081" width="29.140625" style="93" customWidth="1"/>
    <col min="14082" max="14082" width="15.5703125" style="93" customWidth="1"/>
    <col min="14083" max="14083" width="21" style="93" customWidth="1"/>
    <col min="14084" max="14084" width="21.140625" style="93" customWidth="1"/>
    <col min="14085" max="14085" width="29.28515625" style="93" customWidth="1"/>
    <col min="14086" max="14086" width="15.42578125" style="93" customWidth="1"/>
    <col min="14087" max="14087" width="13.85546875" style="93" customWidth="1"/>
    <col min="14088" max="14088" width="12.140625" style="93" customWidth="1"/>
    <col min="14089" max="14091" width="12" style="93" customWidth="1"/>
    <col min="14092" max="14092" width="11.28515625" style="93" customWidth="1"/>
    <col min="14093" max="14093" width="11.7109375" style="93" customWidth="1"/>
    <col min="14094" max="14333" width="9.140625" style="93"/>
    <col min="14334" max="14334" width="4.7109375" style="93" customWidth="1"/>
    <col min="14335" max="14335" width="24.42578125" style="93" customWidth="1"/>
    <col min="14336" max="14336" width="40.5703125" style="93" customWidth="1"/>
    <col min="14337" max="14337" width="29.140625" style="93" customWidth="1"/>
    <col min="14338" max="14338" width="15.5703125" style="93" customWidth="1"/>
    <col min="14339" max="14339" width="21" style="93" customWidth="1"/>
    <col min="14340" max="14340" width="21.140625" style="93" customWidth="1"/>
    <col min="14341" max="14341" width="29.28515625" style="93" customWidth="1"/>
    <col min="14342" max="14342" width="15.42578125" style="93" customWidth="1"/>
    <col min="14343" max="14343" width="13.85546875" style="93" customWidth="1"/>
    <col min="14344" max="14344" width="12.140625" style="93" customWidth="1"/>
    <col min="14345" max="14347" width="12" style="93" customWidth="1"/>
    <col min="14348" max="14348" width="11.28515625" style="93" customWidth="1"/>
    <col min="14349" max="14349" width="11.7109375" style="93" customWidth="1"/>
    <col min="14350" max="14589" width="9.140625" style="93"/>
    <col min="14590" max="14590" width="4.7109375" style="93" customWidth="1"/>
    <col min="14591" max="14591" width="24.42578125" style="93" customWidth="1"/>
    <col min="14592" max="14592" width="40.5703125" style="93" customWidth="1"/>
    <col min="14593" max="14593" width="29.140625" style="93" customWidth="1"/>
    <col min="14594" max="14594" width="15.5703125" style="93" customWidth="1"/>
    <col min="14595" max="14595" width="21" style="93" customWidth="1"/>
    <col min="14596" max="14596" width="21.140625" style="93" customWidth="1"/>
    <col min="14597" max="14597" width="29.28515625" style="93" customWidth="1"/>
    <col min="14598" max="14598" width="15.42578125" style="93" customWidth="1"/>
    <col min="14599" max="14599" width="13.85546875" style="93" customWidth="1"/>
    <col min="14600" max="14600" width="12.140625" style="93" customWidth="1"/>
    <col min="14601" max="14603" width="12" style="93" customWidth="1"/>
    <col min="14604" max="14604" width="11.28515625" style="93" customWidth="1"/>
    <col min="14605" max="14605" width="11.7109375" style="93" customWidth="1"/>
    <col min="14606" max="14845" width="9.140625" style="93"/>
    <col min="14846" max="14846" width="4.7109375" style="93" customWidth="1"/>
    <col min="14847" max="14847" width="24.42578125" style="93" customWidth="1"/>
    <col min="14848" max="14848" width="40.5703125" style="93" customWidth="1"/>
    <col min="14849" max="14849" width="29.140625" style="93" customWidth="1"/>
    <col min="14850" max="14850" width="15.5703125" style="93" customWidth="1"/>
    <col min="14851" max="14851" width="21" style="93" customWidth="1"/>
    <col min="14852" max="14852" width="21.140625" style="93" customWidth="1"/>
    <col min="14853" max="14853" width="29.28515625" style="93" customWidth="1"/>
    <col min="14854" max="14854" width="15.42578125" style="93" customWidth="1"/>
    <col min="14855" max="14855" width="13.85546875" style="93" customWidth="1"/>
    <col min="14856" max="14856" width="12.140625" style="93" customWidth="1"/>
    <col min="14857" max="14859" width="12" style="93" customWidth="1"/>
    <col min="14860" max="14860" width="11.28515625" style="93" customWidth="1"/>
    <col min="14861" max="14861" width="11.7109375" style="93" customWidth="1"/>
    <col min="14862" max="15101" width="9.140625" style="93"/>
    <col min="15102" max="15102" width="4.7109375" style="93" customWidth="1"/>
    <col min="15103" max="15103" width="24.42578125" style="93" customWidth="1"/>
    <col min="15104" max="15104" width="40.5703125" style="93" customWidth="1"/>
    <col min="15105" max="15105" width="29.140625" style="93" customWidth="1"/>
    <col min="15106" max="15106" width="15.5703125" style="93" customWidth="1"/>
    <col min="15107" max="15107" width="21" style="93" customWidth="1"/>
    <col min="15108" max="15108" width="21.140625" style="93" customWidth="1"/>
    <col min="15109" max="15109" width="29.28515625" style="93" customWidth="1"/>
    <col min="15110" max="15110" width="15.42578125" style="93" customWidth="1"/>
    <col min="15111" max="15111" width="13.85546875" style="93" customWidth="1"/>
    <col min="15112" max="15112" width="12.140625" style="93" customWidth="1"/>
    <col min="15113" max="15115" width="12" style="93" customWidth="1"/>
    <col min="15116" max="15116" width="11.28515625" style="93" customWidth="1"/>
    <col min="15117" max="15117" width="11.7109375" style="93" customWidth="1"/>
    <col min="15118" max="15357" width="9.140625" style="93"/>
    <col min="15358" max="15358" width="4.7109375" style="93" customWidth="1"/>
    <col min="15359" max="15359" width="24.42578125" style="93" customWidth="1"/>
    <col min="15360" max="15360" width="40.5703125" style="93" customWidth="1"/>
    <col min="15361" max="15361" width="29.140625" style="93" customWidth="1"/>
    <col min="15362" max="15362" width="15.5703125" style="93" customWidth="1"/>
    <col min="15363" max="15363" width="21" style="93" customWidth="1"/>
    <col min="15364" max="15364" width="21.140625" style="93" customWidth="1"/>
    <col min="15365" max="15365" width="29.28515625" style="93" customWidth="1"/>
    <col min="15366" max="15366" width="15.42578125" style="93" customWidth="1"/>
    <col min="15367" max="15367" width="13.85546875" style="93" customWidth="1"/>
    <col min="15368" max="15368" width="12.140625" style="93" customWidth="1"/>
    <col min="15369" max="15371" width="12" style="93" customWidth="1"/>
    <col min="15372" max="15372" width="11.28515625" style="93" customWidth="1"/>
    <col min="15373" max="15373" width="11.7109375" style="93" customWidth="1"/>
    <col min="15374" max="15613" width="9.140625" style="93"/>
    <col min="15614" max="15614" width="4.7109375" style="93" customWidth="1"/>
    <col min="15615" max="15615" width="24.42578125" style="93" customWidth="1"/>
    <col min="15616" max="15616" width="40.5703125" style="93" customWidth="1"/>
    <col min="15617" max="15617" width="29.140625" style="93" customWidth="1"/>
    <col min="15618" max="15618" width="15.5703125" style="93" customWidth="1"/>
    <col min="15619" max="15619" width="21" style="93" customWidth="1"/>
    <col min="15620" max="15620" width="21.140625" style="93" customWidth="1"/>
    <col min="15621" max="15621" width="29.28515625" style="93" customWidth="1"/>
    <col min="15622" max="15622" width="15.42578125" style="93" customWidth="1"/>
    <col min="15623" max="15623" width="13.85546875" style="93" customWidth="1"/>
    <col min="15624" max="15624" width="12.140625" style="93" customWidth="1"/>
    <col min="15625" max="15627" width="12" style="93" customWidth="1"/>
    <col min="15628" max="15628" width="11.28515625" style="93" customWidth="1"/>
    <col min="15629" max="15629" width="11.7109375" style="93" customWidth="1"/>
    <col min="15630" max="15869" width="9.140625" style="93"/>
    <col min="15870" max="15870" width="4.7109375" style="93" customWidth="1"/>
    <col min="15871" max="15871" width="24.42578125" style="93" customWidth="1"/>
    <col min="15872" max="15872" width="40.5703125" style="93" customWidth="1"/>
    <col min="15873" max="15873" width="29.140625" style="93" customWidth="1"/>
    <col min="15874" max="15874" width="15.5703125" style="93" customWidth="1"/>
    <col min="15875" max="15875" width="21" style="93" customWidth="1"/>
    <col min="15876" max="15876" width="21.140625" style="93" customWidth="1"/>
    <col min="15877" max="15877" width="29.28515625" style="93" customWidth="1"/>
    <col min="15878" max="15878" width="15.42578125" style="93" customWidth="1"/>
    <col min="15879" max="15879" width="13.85546875" style="93" customWidth="1"/>
    <col min="15880" max="15880" width="12.140625" style="93" customWidth="1"/>
    <col min="15881" max="15883" width="12" style="93" customWidth="1"/>
    <col min="15884" max="15884" width="11.28515625" style="93" customWidth="1"/>
    <col min="15885" max="15885" width="11.7109375" style="93" customWidth="1"/>
    <col min="15886" max="16125" width="9.140625" style="93"/>
    <col min="16126" max="16126" width="4.7109375" style="93" customWidth="1"/>
    <col min="16127" max="16127" width="24.42578125" style="93" customWidth="1"/>
    <col min="16128" max="16128" width="40.5703125" style="93" customWidth="1"/>
    <col min="16129" max="16129" width="29.140625" style="93" customWidth="1"/>
    <col min="16130" max="16130" width="15.5703125" style="93" customWidth="1"/>
    <col min="16131" max="16131" width="21" style="93" customWidth="1"/>
    <col min="16132" max="16132" width="21.140625" style="93" customWidth="1"/>
    <col min="16133" max="16133" width="29.28515625" style="93" customWidth="1"/>
    <col min="16134" max="16134" width="15.42578125" style="93" customWidth="1"/>
    <col min="16135" max="16135" width="13.85546875" style="93" customWidth="1"/>
    <col min="16136" max="16136" width="12.140625" style="93" customWidth="1"/>
    <col min="16137" max="16139" width="12" style="93" customWidth="1"/>
    <col min="16140" max="16140" width="11.28515625" style="93" customWidth="1"/>
    <col min="16141" max="16141" width="11.7109375" style="93" customWidth="1"/>
    <col min="16142" max="16384" width="9.140625" style="93"/>
  </cols>
  <sheetData>
    <row r="1" spans="1:13" ht="24.75" customHeight="1" x14ac:dyDescent="0.25">
      <c r="B1" s="234" t="s">
        <v>737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3" ht="24.75" customHeight="1" x14ac:dyDescent="0.25">
      <c r="B2" s="150"/>
      <c r="C2" s="235" t="s">
        <v>738</v>
      </c>
      <c r="D2" s="235"/>
      <c r="E2" s="235"/>
      <c r="F2" s="235"/>
      <c r="G2" s="235"/>
      <c r="H2" s="150"/>
      <c r="I2" s="150"/>
      <c r="J2" s="150"/>
      <c r="K2" s="150"/>
      <c r="L2" s="150"/>
      <c r="M2" s="150"/>
    </row>
    <row r="3" spans="1:13" ht="24.75" customHeight="1" x14ac:dyDescent="0.2">
      <c r="A3" s="236" t="s">
        <v>2</v>
      </c>
      <c r="B3" s="228" t="s">
        <v>739</v>
      </c>
      <c r="C3" s="228" t="s">
        <v>740</v>
      </c>
      <c r="D3" s="237" t="s">
        <v>7</v>
      </c>
      <c r="E3" s="237" t="s">
        <v>741</v>
      </c>
      <c r="F3" s="237" t="s">
        <v>11</v>
      </c>
      <c r="G3" s="94"/>
      <c r="H3" s="239" t="s">
        <v>742</v>
      </c>
      <c r="I3" s="240"/>
      <c r="J3" s="241"/>
      <c r="K3" s="228" t="s">
        <v>743</v>
      </c>
      <c r="L3" s="230" t="s">
        <v>744</v>
      </c>
      <c r="M3" s="228" t="s">
        <v>745</v>
      </c>
    </row>
    <row r="4" spans="1:13" s="97" customFormat="1" ht="51.75" customHeight="1" x14ac:dyDescent="0.2">
      <c r="A4" s="236"/>
      <c r="B4" s="229"/>
      <c r="C4" s="229"/>
      <c r="D4" s="238"/>
      <c r="E4" s="238"/>
      <c r="F4" s="238"/>
      <c r="G4" s="95" t="s">
        <v>746</v>
      </c>
      <c r="H4" s="96" t="s">
        <v>747</v>
      </c>
      <c r="I4" s="96" t="s">
        <v>748</v>
      </c>
      <c r="J4" s="96" t="s">
        <v>749</v>
      </c>
      <c r="K4" s="229"/>
      <c r="L4" s="231"/>
      <c r="M4" s="229"/>
    </row>
    <row r="5" spans="1:13" s="92" customFormat="1" x14ac:dyDescent="0.2">
      <c r="A5" s="98">
        <v>1</v>
      </c>
      <c r="B5" s="98">
        <v>2</v>
      </c>
      <c r="C5" s="98">
        <v>5</v>
      </c>
      <c r="D5" s="98">
        <v>6</v>
      </c>
      <c r="E5" s="98">
        <v>7</v>
      </c>
      <c r="F5" s="98">
        <v>9</v>
      </c>
      <c r="G5" s="98">
        <v>10</v>
      </c>
      <c r="H5" s="98">
        <v>11</v>
      </c>
      <c r="I5" s="98">
        <v>12</v>
      </c>
      <c r="J5" s="98">
        <v>13</v>
      </c>
      <c r="K5" s="98">
        <v>16</v>
      </c>
      <c r="L5" s="99">
        <v>16</v>
      </c>
      <c r="M5" s="98">
        <v>14</v>
      </c>
    </row>
    <row r="6" spans="1:13" s="92" customFormat="1" ht="60.75" customHeight="1" x14ac:dyDescent="0.25">
      <c r="A6" s="100"/>
      <c r="B6" s="232" t="s">
        <v>750</v>
      </c>
      <c r="C6" s="233"/>
      <c r="D6" s="101"/>
      <c r="E6" s="96" t="s">
        <v>101</v>
      </c>
      <c r="F6" s="102" t="s">
        <v>751</v>
      </c>
      <c r="G6" s="103"/>
      <c r="H6" s="103"/>
      <c r="I6" s="103"/>
      <c r="J6" s="103"/>
      <c r="K6" s="76"/>
      <c r="L6" s="99"/>
      <c r="M6" s="104"/>
    </row>
    <row r="7" spans="1:13" s="92" customFormat="1" x14ac:dyDescent="0.2">
      <c r="A7" s="104"/>
      <c r="B7" s="105"/>
      <c r="C7" s="106"/>
      <c r="D7" s="107"/>
      <c r="E7" s="108"/>
      <c r="F7" s="104"/>
      <c r="G7" s="103"/>
      <c r="H7" s="103"/>
      <c r="I7" s="103"/>
      <c r="J7" s="103"/>
      <c r="K7" s="76"/>
      <c r="L7" s="99"/>
      <c r="M7" s="104"/>
    </row>
    <row r="8" spans="1:13" s="92" customFormat="1" ht="30" customHeight="1" x14ac:dyDescent="0.2">
      <c r="A8" s="198">
        <v>1</v>
      </c>
      <c r="B8" s="196" t="s">
        <v>752</v>
      </c>
      <c r="C8" s="223" t="s">
        <v>753</v>
      </c>
      <c r="D8" s="109"/>
      <c r="E8" s="198"/>
      <c r="F8" s="202" t="s">
        <v>751</v>
      </c>
      <c r="G8" s="194" t="s">
        <v>754</v>
      </c>
      <c r="H8" s="196">
        <v>0.61499999999999999</v>
      </c>
      <c r="I8" s="110"/>
      <c r="J8" s="110"/>
      <c r="K8" s="196">
        <v>0.61499999999999999</v>
      </c>
      <c r="L8" s="198"/>
      <c r="M8" s="198"/>
    </row>
    <row r="9" spans="1:13" s="92" customFormat="1" ht="27.75" customHeight="1" x14ac:dyDescent="0.2">
      <c r="A9" s="199"/>
      <c r="B9" s="197"/>
      <c r="C9" s="224"/>
      <c r="D9" s="111">
        <v>200000</v>
      </c>
      <c r="E9" s="199"/>
      <c r="F9" s="204"/>
      <c r="G9" s="195"/>
      <c r="H9" s="197"/>
      <c r="I9" s="112"/>
      <c r="J9" s="112"/>
      <c r="K9" s="197"/>
      <c r="L9" s="199"/>
      <c r="M9" s="199"/>
    </row>
    <row r="10" spans="1:13" s="92" customFormat="1" ht="15" customHeight="1" x14ac:dyDescent="0.2">
      <c r="A10" s="198">
        <v>2</v>
      </c>
      <c r="B10" s="196" t="s">
        <v>752</v>
      </c>
      <c r="C10" s="226" t="s">
        <v>755</v>
      </c>
      <c r="D10" s="227">
        <v>30000</v>
      </c>
      <c r="E10" s="198"/>
      <c r="F10" s="202" t="s">
        <v>751</v>
      </c>
      <c r="G10" s="194" t="s">
        <v>756</v>
      </c>
      <c r="H10" s="110"/>
      <c r="I10" s="110"/>
      <c r="J10" s="110"/>
      <c r="K10" s="196">
        <v>0.57999999999999996</v>
      </c>
      <c r="L10" s="198"/>
      <c r="M10" s="198"/>
    </row>
    <row r="11" spans="1:13" s="92" customFormat="1" ht="36" customHeight="1" x14ac:dyDescent="0.2">
      <c r="A11" s="199"/>
      <c r="B11" s="197"/>
      <c r="C11" s="219"/>
      <c r="D11" s="199"/>
      <c r="E11" s="199"/>
      <c r="F11" s="204"/>
      <c r="G11" s="215"/>
      <c r="H11" s="112"/>
      <c r="I11" s="112">
        <v>0.42</v>
      </c>
      <c r="J11" s="112">
        <v>0.16</v>
      </c>
      <c r="K11" s="197"/>
      <c r="L11" s="199"/>
      <c r="M11" s="199"/>
    </row>
    <row r="12" spans="1:13" s="92" customFormat="1" ht="15" customHeight="1" x14ac:dyDescent="0.2">
      <c r="A12" s="198">
        <v>3</v>
      </c>
      <c r="B12" s="196" t="s">
        <v>752</v>
      </c>
      <c r="C12" s="223" t="s">
        <v>757</v>
      </c>
      <c r="D12" s="109"/>
      <c r="E12" s="198"/>
      <c r="F12" s="202" t="s">
        <v>751</v>
      </c>
      <c r="G12" s="194" t="s">
        <v>758</v>
      </c>
      <c r="H12" s="110"/>
      <c r="I12" s="110"/>
      <c r="J12" s="110"/>
      <c r="K12" s="220">
        <v>1.548</v>
      </c>
      <c r="L12" s="198"/>
      <c r="M12" s="198"/>
    </row>
    <row r="13" spans="1:13" s="92" customFormat="1" ht="15" customHeight="1" x14ac:dyDescent="0.2">
      <c r="A13" s="205"/>
      <c r="B13" s="205"/>
      <c r="C13" s="225"/>
      <c r="D13" s="114"/>
      <c r="E13" s="205"/>
      <c r="F13" s="207"/>
      <c r="G13" s="213"/>
      <c r="H13" s="115"/>
      <c r="I13" s="115"/>
      <c r="J13" s="115"/>
      <c r="K13" s="221"/>
      <c r="L13" s="205"/>
      <c r="M13" s="205"/>
    </row>
    <row r="14" spans="1:13" s="92" customFormat="1" ht="31.5" customHeight="1" x14ac:dyDescent="0.2">
      <c r="A14" s="199"/>
      <c r="B14" s="199"/>
      <c r="C14" s="224"/>
      <c r="D14" s="111">
        <v>30000</v>
      </c>
      <c r="E14" s="199"/>
      <c r="F14" s="203"/>
      <c r="G14" s="195"/>
      <c r="H14" s="112">
        <v>1.4019999999999999</v>
      </c>
      <c r="I14" s="112">
        <v>0.14599999999999999</v>
      </c>
      <c r="J14" s="112"/>
      <c r="K14" s="222"/>
      <c r="L14" s="199"/>
      <c r="M14" s="199"/>
    </row>
    <row r="15" spans="1:13" s="92" customFormat="1" ht="60" customHeight="1" x14ac:dyDescent="0.2">
      <c r="A15" s="116">
        <v>4</v>
      </c>
      <c r="B15" s="113" t="s">
        <v>752</v>
      </c>
      <c r="C15" s="117" t="s">
        <v>759</v>
      </c>
      <c r="D15" s="118">
        <v>30000</v>
      </c>
      <c r="E15" s="116"/>
      <c r="F15" s="124" t="s">
        <v>751</v>
      </c>
      <c r="G15" s="119" t="s">
        <v>760</v>
      </c>
      <c r="H15" s="120">
        <v>0.76</v>
      </c>
      <c r="I15" s="120"/>
      <c r="J15" s="120"/>
      <c r="K15" s="113">
        <v>0.76</v>
      </c>
      <c r="L15" s="116"/>
      <c r="M15" s="116"/>
    </row>
    <row r="16" spans="1:13" s="92" customFormat="1" x14ac:dyDescent="0.2">
      <c r="A16" s="198">
        <v>5</v>
      </c>
      <c r="B16" s="196" t="s">
        <v>752</v>
      </c>
      <c r="C16" s="223" t="s">
        <v>761</v>
      </c>
      <c r="D16" s="109"/>
      <c r="E16" s="198"/>
      <c r="F16" s="202" t="s">
        <v>751</v>
      </c>
      <c r="G16" s="194" t="s">
        <v>762</v>
      </c>
      <c r="H16" s="110"/>
      <c r="I16" s="110"/>
      <c r="J16" s="110"/>
      <c r="K16" s="196">
        <v>1.1499999999999999</v>
      </c>
      <c r="L16" s="198"/>
      <c r="M16" s="198"/>
    </row>
    <row r="17" spans="1:13" s="92" customFormat="1" ht="27" customHeight="1" x14ac:dyDescent="0.2">
      <c r="A17" s="199"/>
      <c r="B17" s="199"/>
      <c r="C17" s="224"/>
      <c r="D17" s="111">
        <f>1130135+1060062</f>
        <v>2190197</v>
      </c>
      <c r="E17" s="199"/>
      <c r="F17" s="204"/>
      <c r="G17" s="195"/>
      <c r="H17" s="112">
        <v>0.3</v>
      </c>
      <c r="I17" s="112">
        <v>0.85</v>
      </c>
      <c r="J17" s="112"/>
      <c r="K17" s="197"/>
      <c r="L17" s="199"/>
      <c r="M17" s="199"/>
    </row>
    <row r="18" spans="1:13" s="92" customFormat="1" ht="63.75" customHeight="1" x14ac:dyDescent="0.2">
      <c r="A18" s="116">
        <v>6</v>
      </c>
      <c r="B18" s="113" t="s">
        <v>752</v>
      </c>
      <c r="C18" s="117" t="s">
        <v>763</v>
      </c>
      <c r="D18" s="118">
        <v>30000</v>
      </c>
      <c r="E18" s="116"/>
      <c r="F18" s="148" t="s">
        <v>751</v>
      </c>
      <c r="G18" s="119" t="s">
        <v>764</v>
      </c>
      <c r="H18" s="120"/>
      <c r="I18" s="120">
        <v>0.97</v>
      </c>
      <c r="J18" s="120"/>
      <c r="K18" s="113">
        <v>0.97</v>
      </c>
      <c r="L18" s="116"/>
      <c r="M18" s="116"/>
    </row>
    <row r="19" spans="1:13" s="97" customFormat="1" ht="47.25" customHeight="1" x14ac:dyDescent="0.2">
      <c r="A19" s="202">
        <v>7</v>
      </c>
      <c r="B19" s="196" t="s">
        <v>752</v>
      </c>
      <c r="C19" s="200" t="s">
        <v>765</v>
      </c>
      <c r="D19" s="122"/>
      <c r="E19" s="202"/>
      <c r="F19" s="202" t="s">
        <v>751</v>
      </c>
      <c r="G19" s="200" t="s">
        <v>766</v>
      </c>
      <c r="H19" s="110"/>
      <c r="I19" s="110"/>
      <c r="J19" s="110"/>
      <c r="K19" s="194">
        <v>0.87</v>
      </c>
      <c r="L19" s="202" t="s">
        <v>767</v>
      </c>
      <c r="M19" s="202"/>
    </row>
    <row r="20" spans="1:13" s="97" customFormat="1" ht="15.75" customHeight="1" x14ac:dyDescent="0.2">
      <c r="A20" s="203"/>
      <c r="B20" s="197"/>
      <c r="C20" s="219"/>
      <c r="D20" s="123">
        <f>20000+1945556</f>
        <v>1965556</v>
      </c>
      <c r="E20" s="203"/>
      <c r="F20" s="204"/>
      <c r="G20" s="201"/>
      <c r="H20" s="112">
        <v>0.22</v>
      </c>
      <c r="I20" s="112">
        <v>0.65</v>
      </c>
      <c r="J20" s="112"/>
      <c r="K20" s="195"/>
      <c r="L20" s="203"/>
      <c r="M20" s="203"/>
    </row>
    <row r="21" spans="1:13" s="97" customFormat="1" ht="51" x14ac:dyDescent="0.2">
      <c r="A21" s="124">
        <v>8</v>
      </c>
      <c r="B21" s="113" t="s">
        <v>752</v>
      </c>
      <c r="C21" s="119" t="s">
        <v>768</v>
      </c>
      <c r="D21" s="125">
        <f>30000+99249</f>
        <v>129249</v>
      </c>
      <c r="E21" s="126"/>
      <c r="F21" s="124" t="s">
        <v>751</v>
      </c>
      <c r="G21" s="119" t="s">
        <v>769</v>
      </c>
      <c r="H21" s="120"/>
      <c r="I21" s="120">
        <v>0.52</v>
      </c>
      <c r="J21" s="120"/>
      <c r="K21" s="120">
        <v>0.52</v>
      </c>
      <c r="L21" s="124" t="s">
        <v>767</v>
      </c>
      <c r="M21" s="126"/>
    </row>
    <row r="22" spans="1:13" s="127" customFormat="1" ht="16.5" customHeight="1" x14ac:dyDescent="0.2">
      <c r="A22" s="202">
        <v>9</v>
      </c>
      <c r="B22" s="196" t="s">
        <v>752</v>
      </c>
      <c r="C22" s="200" t="s">
        <v>770</v>
      </c>
      <c r="D22" s="122"/>
      <c r="E22" s="202"/>
      <c r="F22" s="202" t="s">
        <v>751</v>
      </c>
      <c r="G22" s="200" t="s">
        <v>771</v>
      </c>
      <c r="H22" s="110"/>
      <c r="I22" s="110"/>
      <c r="J22" s="110"/>
      <c r="K22" s="194">
        <v>1.45</v>
      </c>
      <c r="L22" s="202" t="s">
        <v>767</v>
      </c>
      <c r="M22" s="202"/>
    </row>
    <row r="23" spans="1:13" s="127" customFormat="1" ht="41.25" customHeight="1" x14ac:dyDescent="0.2">
      <c r="A23" s="203"/>
      <c r="B23" s="197"/>
      <c r="C23" s="219"/>
      <c r="D23" s="123">
        <v>1200000</v>
      </c>
      <c r="E23" s="203"/>
      <c r="F23" s="204"/>
      <c r="G23" s="201"/>
      <c r="H23" s="112">
        <v>0.45</v>
      </c>
      <c r="I23" s="112">
        <v>1</v>
      </c>
      <c r="J23" s="112"/>
      <c r="K23" s="195"/>
      <c r="L23" s="203"/>
      <c r="M23" s="203"/>
    </row>
    <row r="24" spans="1:13" ht="54.75" customHeight="1" x14ac:dyDescent="0.2">
      <c r="A24" s="124">
        <v>10</v>
      </c>
      <c r="B24" s="113" t="s">
        <v>752</v>
      </c>
      <c r="C24" s="119" t="s">
        <v>772</v>
      </c>
      <c r="D24" s="125">
        <f>500000+430811</f>
        <v>930811</v>
      </c>
      <c r="E24" s="126"/>
      <c r="F24" s="124" t="s">
        <v>751</v>
      </c>
      <c r="G24" s="119" t="s">
        <v>773</v>
      </c>
      <c r="H24" s="120"/>
      <c r="I24" s="120">
        <v>0.5</v>
      </c>
      <c r="J24" s="120"/>
      <c r="K24" s="120">
        <v>0.5</v>
      </c>
      <c r="L24" s="124" t="s">
        <v>767</v>
      </c>
      <c r="M24" s="126"/>
    </row>
    <row r="25" spans="1:13" s="130" customFormat="1" ht="55.5" customHeight="1" x14ac:dyDescent="0.2">
      <c r="A25" s="124">
        <v>11</v>
      </c>
      <c r="B25" s="113" t="s">
        <v>752</v>
      </c>
      <c r="C25" s="128" t="s">
        <v>774</v>
      </c>
      <c r="D25" s="129">
        <v>30000</v>
      </c>
      <c r="E25" s="126"/>
      <c r="F25" s="124" t="s">
        <v>751</v>
      </c>
      <c r="G25" s="119" t="s">
        <v>775</v>
      </c>
      <c r="H25" s="120"/>
      <c r="I25" s="120">
        <v>0.11</v>
      </c>
      <c r="J25" s="120"/>
      <c r="K25" s="120">
        <v>0.11</v>
      </c>
      <c r="L25" s="124" t="s">
        <v>767</v>
      </c>
      <c r="M25" s="126"/>
    </row>
    <row r="26" spans="1:13" s="130" customFormat="1" ht="57" customHeight="1" x14ac:dyDescent="0.2">
      <c r="A26" s="124">
        <v>12</v>
      </c>
      <c r="B26" s="131" t="s">
        <v>752</v>
      </c>
      <c r="C26" s="128" t="s">
        <v>776</v>
      </c>
      <c r="D26" s="129">
        <f>30000+639690</f>
        <v>669690</v>
      </c>
      <c r="E26" s="126"/>
      <c r="F26" s="124" t="s">
        <v>751</v>
      </c>
      <c r="G26" s="119" t="s">
        <v>777</v>
      </c>
      <c r="H26" s="120"/>
      <c r="I26" s="120">
        <v>0.49</v>
      </c>
      <c r="J26" s="120"/>
      <c r="K26" s="120">
        <v>0.49</v>
      </c>
      <c r="L26" s="124" t="s">
        <v>767</v>
      </c>
      <c r="M26" s="126"/>
    </row>
    <row r="27" spans="1:13" s="130" customFormat="1" ht="49.5" customHeight="1" x14ac:dyDescent="0.2">
      <c r="A27" s="124">
        <v>13</v>
      </c>
      <c r="B27" s="113" t="s">
        <v>752</v>
      </c>
      <c r="C27" s="128" t="s">
        <v>761</v>
      </c>
      <c r="D27" s="129">
        <v>500000</v>
      </c>
      <c r="E27" s="126"/>
      <c r="F27" s="124" t="s">
        <v>751</v>
      </c>
      <c r="G27" s="119" t="s">
        <v>778</v>
      </c>
      <c r="H27" s="120"/>
      <c r="I27" s="120">
        <v>0.19</v>
      </c>
      <c r="J27" s="120"/>
      <c r="K27" s="120">
        <v>0.19</v>
      </c>
      <c r="L27" s="124" t="s">
        <v>767</v>
      </c>
      <c r="M27" s="126"/>
    </row>
    <row r="28" spans="1:13" ht="51.75" customHeight="1" x14ac:dyDescent="0.2">
      <c r="A28" s="124">
        <v>14</v>
      </c>
      <c r="B28" s="113" t="s">
        <v>752</v>
      </c>
      <c r="C28" s="128" t="s">
        <v>779</v>
      </c>
      <c r="D28" s="129">
        <v>50000</v>
      </c>
      <c r="E28" s="126"/>
      <c r="F28" s="124" t="s">
        <v>751</v>
      </c>
      <c r="G28" s="119" t="s">
        <v>780</v>
      </c>
      <c r="H28" s="120">
        <v>0.53500000000000003</v>
      </c>
      <c r="I28" s="120"/>
      <c r="J28" s="120"/>
      <c r="K28" s="120">
        <v>0.53500000000000003</v>
      </c>
      <c r="L28" s="124" t="s">
        <v>767</v>
      </c>
      <c r="M28" s="126"/>
    </row>
    <row r="29" spans="1:13" ht="61.5" customHeight="1" x14ac:dyDescent="0.2">
      <c r="A29" s="124">
        <v>15</v>
      </c>
      <c r="B29" s="113" t="s">
        <v>752</v>
      </c>
      <c r="C29" s="128" t="s">
        <v>781</v>
      </c>
      <c r="D29" s="129">
        <f>3000000+813993</f>
        <v>3813993</v>
      </c>
      <c r="E29" s="126"/>
      <c r="F29" s="124" t="s">
        <v>751</v>
      </c>
      <c r="G29" s="119" t="s">
        <v>782</v>
      </c>
      <c r="H29" s="120">
        <v>1.32</v>
      </c>
      <c r="I29" s="120"/>
      <c r="J29" s="120"/>
      <c r="K29" s="120">
        <v>1.32</v>
      </c>
      <c r="L29" s="124" t="s">
        <v>767</v>
      </c>
      <c r="M29" s="126"/>
    </row>
    <row r="30" spans="1:13" ht="62.25" customHeight="1" x14ac:dyDescent="0.2">
      <c r="A30" s="124">
        <v>16</v>
      </c>
      <c r="B30" s="113" t="s">
        <v>752</v>
      </c>
      <c r="C30" s="119" t="s">
        <v>783</v>
      </c>
      <c r="D30" s="125">
        <v>50000</v>
      </c>
      <c r="E30" s="126"/>
      <c r="F30" s="124" t="s">
        <v>751</v>
      </c>
      <c r="G30" s="120" t="s">
        <v>784</v>
      </c>
      <c r="H30" s="120"/>
      <c r="I30" s="120">
        <v>0.32</v>
      </c>
      <c r="J30" s="120"/>
      <c r="K30" s="120">
        <v>0.32</v>
      </c>
      <c r="L30" s="124" t="s">
        <v>767</v>
      </c>
      <c r="M30" s="126"/>
    </row>
    <row r="31" spans="1:13" ht="49.5" customHeight="1" x14ac:dyDescent="0.2">
      <c r="A31" s="124">
        <v>17</v>
      </c>
      <c r="B31" s="113" t="s">
        <v>752</v>
      </c>
      <c r="C31" s="119" t="s">
        <v>785</v>
      </c>
      <c r="D31" s="125">
        <v>50000</v>
      </c>
      <c r="E31" s="126"/>
      <c r="F31" s="124" t="s">
        <v>751</v>
      </c>
      <c r="G31" s="120" t="s">
        <v>786</v>
      </c>
      <c r="H31" s="120">
        <v>0.3</v>
      </c>
      <c r="I31" s="120"/>
      <c r="J31" s="120"/>
      <c r="K31" s="120">
        <v>0.3</v>
      </c>
      <c r="L31" s="124" t="s">
        <v>767</v>
      </c>
      <c r="M31" s="126"/>
    </row>
    <row r="32" spans="1:13" ht="57.75" customHeight="1" x14ac:dyDescent="0.2">
      <c r="A32" s="124">
        <v>18</v>
      </c>
      <c r="B32" s="113" t="s">
        <v>752</v>
      </c>
      <c r="C32" s="119" t="s">
        <v>787</v>
      </c>
      <c r="D32" s="125">
        <f>20000+54282</f>
        <v>74282</v>
      </c>
      <c r="E32" s="126"/>
      <c r="F32" s="124" t="s">
        <v>751</v>
      </c>
      <c r="G32" s="120" t="s">
        <v>788</v>
      </c>
      <c r="H32" s="120"/>
      <c r="I32" s="120">
        <v>0.82</v>
      </c>
      <c r="J32" s="120"/>
      <c r="K32" s="120">
        <v>0.82</v>
      </c>
      <c r="L32" s="124" t="s">
        <v>767</v>
      </c>
      <c r="M32" s="126"/>
    </row>
    <row r="33" spans="1:13" ht="54.75" customHeight="1" x14ac:dyDescent="0.2">
      <c r="A33" s="124">
        <v>19</v>
      </c>
      <c r="B33" s="113" t="s">
        <v>752</v>
      </c>
      <c r="C33" s="119" t="s">
        <v>789</v>
      </c>
      <c r="D33" s="125">
        <v>4705169</v>
      </c>
      <c r="E33" s="126"/>
      <c r="F33" s="124" t="s">
        <v>751</v>
      </c>
      <c r="G33" s="120" t="s">
        <v>790</v>
      </c>
      <c r="H33" s="120"/>
      <c r="I33" s="120">
        <v>0.24</v>
      </c>
      <c r="J33" s="120"/>
      <c r="K33" s="113">
        <v>0.24</v>
      </c>
      <c r="L33" s="124" t="s">
        <v>767</v>
      </c>
      <c r="M33" s="126"/>
    </row>
    <row r="34" spans="1:13" ht="57" customHeight="1" x14ac:dyDescent="0.2">
      <c r="A34" s="116">
        <v>20</v>
      </c>
      <c r="B34" s="113" t="s">
        <v>752</v>
      </c>
      <c r="C34" s="119" t="s">
        <v>791</v>
      </c>
      <c r="D34" s="125">
        <v>30000</v>
      </c>
      <c r="E34" s="126"/>
      <c r="F34" s="124" t="s">
        <v>751</v>
      </c>
      <c r="G34" s="120" t="s">
        <v>792</v>
      </c>
      <c r="H34" s="120">
        <v>0.26</v>
      </c>
      <c r="I34" s="120"/>
      <c r="J34" s="120"/>
      <c r="K34" s="120">
        <v>0.26</v>
      </c>
      <c r="L34" s="124" t="s">
        <v>767</v>
      </c>
      <c r="M34" s="28"/>
    </row>
    <row r="35" spans="1:13" x14ac:dyDescent="0.2">
      <c r="A35" s="198">
        <v>21</v>
      </c>
      <c r="B35" s="196" t="s">
        <v>752</v>
      </c>
      <c r="C35" s="200" t="s">
        <v>793</v>
      </c>
      <c r="D35" s="122"/>
      <c r="E35" s="202"/>
      <c r="F35" s="202" t="s">
        <v>751</v>
      </c>
      <c r="G35" s="194" t="s">
        <v>794</v>
      </c>
      <c r="H35" s="110"/>
      <c r="I35" s="110"/>
      <c r="J35" s="110"/>
      <c r="K35" s="196">
        <v>0.73</v>
      </c>
      <c r="L35" s="202" t="s">
        <v>767</v>
      </c>
      <c r="M35" s="202"/>
    </row>
    <row r="36" spans="1:13" ht="41.25" customHeight="1" x14ac:dyDescent="0.2">
      <c r="A36" s="199"/>
      <c r="B36" s="199"/>
      <c r="C36" s="201"/>
      <c r="D36" s="132">
        <f>30000+1855196</f>
        <v>1885196</v>
      </c>
      <c r="E36" s="203"/>
      <c r="F36" s="204"/>
      <c r="G36" s="195"/>
      <c r="H36" s="112">
        <v>0.73</v>
      </c>
      <c r="I36" s="112"/>
      <c r="J36" s="112"/>
      <c r="K36" s="197"/>
      <c r="L36" s="203"/>
      <c r="M36" s="203"/>
    </row>
    <row r="37" spans="1:13" ht="42" customHeight="1" x14ac:dyDescent="0.2">
      <c r="A37" s="116">
        <v>22</v>
      </c>
      <c r="B37" s="113" t="s">
        <v>752</v>
      </c>
      <c r="C37" s="119" t="s">
        <v>795</v>
      </c>
      <c r="D37" s="125">
        <f>30000+421647</f>
        <v>451647</v>
      </c>
      <c r="E37" s="126"/>
      <c r="F37" s="124" t="s">
        <v>751</v>
      </c>
      <c r="G37" s="120" t="s">
        <v>796</v>
      </c>
      <c r="H37" s="120"/>
      <c r="I37" s="120">
        <v>0.3</v>
      </c>
      <c r="J37" s="120"/>
      <c r="K37" s="120">
        <v>0.3</v>
      </c>
      <c r="L37" s="124" t="s">
        <v>767</v>
      </c>
      <c r="M37" s="126"/>
    </row>
    <row r="38" spans="1:13" ht="50.25" customHeight="1" x14ac:dyDescent="0.2">
      <c r="A38" s="116">
        <v>23</v>
      </c>
      <c r="B38" s="113" t="s">
        <v>752</v>
      </c>
      <c r="C38" s="119" t="s">
        <v>797</v>
      </c>
      <c r="D38" s="125">
        <v>30000</v>
      </c>
      <c r="E38" s="126"/>
      <c r="F38" s="124" t="s">
        <v>751</v>
      </c>
      <c r="G38" s="120" t="s">
        <v>798</v>
      </c>
      <c r="H38" s="120"/>
      <c r="I38" s="120">
        <v>0.28999999999999998</v>
      </c>
      <c r="J38" s="120"/>
      <c r="K38" s="113">
        <v>0.28999999999999998</v>
      </c>
      <c r="L38" s="124" t="s">
        <v>767</v>
      </c>
      <c r="M38" s="126"/>
    </row>
    <row r="39" spans="1:13" ht="17.25" customHeight="1" x14ac:dyDescent="0.2">
      <c r="A39" s="198">
        <v>24</v>
      </c>
      <c r="B39" s="196" t="s">
        <v>752</v>
      </c>
      <c r="C39" s="200" t="s">
        <v>799</v>
      </c>
      <c r="D39" s="212">
        <f>500000+1392260</f>
        <v>1892260</v>
      </c>
      <c r="E39" s="202"/>
      <c r="F39" s="202" t="s">
        <v>751</v>
      </c>
      <c r="G39" s="194" t="s">
        <v>800</v>
      </c>
      <c r="H39" s="110"/>
      <c r="I39" s="110"/>
      <c r="J39" s="110"/>
      <c r="K39" s="196">
        <v>0.43</v>
      </c>
      <c r="L39" s="202" t="s">
        <v>767</v>
      </c>
      <c r="M39" s="218"/>
    </row>
    <row r="40" spans="1:13" ht="34.5" customHeight="1" x14ac:dyDescent="0.2">
      <c r="A40" s="199"/>
      <c r="B40" s="199"/>
      <c r="C40" s="201"/>
      <c r="D40" s="203"/>
      <c r="E40" s="203"/>
      <c r="F40" s="204"/>
      <c r="G40" s="203"/>
      <c r="H40" s="112">
        <v>0.43</v>
      </c>
      <c r="I40" s="112"/>
      <c r="J40" s="112"/>
      <c r="K40" s="197"/>
      <c r="L40" s="203"/>
      <c r="M40" s="215"/>
    </row>
    <row r="41" spans="1:13" s="130" customFormat="1" ht="66" customHeight="1" x14ac:dyDescent="0.2">
      <c r="A41" s="116">
        <v>25</v>
      </c>
      <c r="B41" s="113" t="s">
        <v>752</v>
      </c>
      <c r="C41" s="119" t="s">
        <v>801</v>
      </c>
      <c r="D41" s="125">
        <v>10000</v>
      </c>
      <c r="E41" s="126"/>
      <c r="F41" s="124" t="s">
        <v>751</v>
      </c>
      <c r="G41" s="120" t="s">
        <v>802</v>
      </c>
      <c r="H41" s="120"/>
      <c r="I41" s="120">
        <v>0.8</v>
      </c>
      <c r="J41" s="120"/>
      <c r="K41" s="113">
        <v>0.8</v>
      </c>
      <c r="L41" s="124" t="s">
        <v>767</v>
      </c>
      <c r="M41" s="126"/>
    </row>
    <row r="42" spans="1:13" s="130" customFormat="1" ht="19.5" customHeight="1" x14ac:dyDescent="0.2">
      <c r="A42" s="198">
        <v>26</v>
      </c>
      <c r="B42" s="196" t="s">
        <v>752</v>
      </c>
      <c r="C42" s="200" t="s">
        <v>803</v>
      </c>
      <c r="D42" s="122"/>
      <c r="E42" s="202"/>
      <c r="F42" s="202" t="s">
        <v>751</v>
      </c>
      <c r="G42" s="194" t="s">
        <v>804</v>
      </c>
      <c r="H42" s="110"/>
      <c r="I42" s="110"/>
      <c r="J42" s="110"/>
      <c r="K42" s="131"/>
      <c r="L42" s="202" t="s">
        <v>767</v>
      </c>
      <c r="M42" s="202"/>
    </row>
    <row r="43" spans="1:13" s="130" customFormat="1" ht="33.75" customHeight="1" x14ac:dyDescent="0.2">
      <c r="A43" s="199"/>
      <c r="B43" s="205"/>
      <c r="C43" s="201"/>
      <c r="D43" s="132">
        <v>10000</v>
      </c>
      <c r="E43" s="203"/>
      <c r="F43" s="204"/>
      <c r="G43" s="195"/>
      <c r="H43" s="112">
        <v>0.21</v>
      </c>
      <c r="I43" s="112">
        <v>0.17</v>
      </c>
      <c r="J43" s="112"/>
      <c r="K43" s="12">
        <v>0.38</v>
      </c>
      <c r="L43" s="203"/>
      <c r="M43" s="203"/>
    </row>
    <row r="44" spans="1:13" s="130" customFormat="1" ht="57" customHeight="1" x14ac:dyDescent="0.2">
      <c r="A44" s="116">
        <v>27</v>
      </c>
      <c r="B44" s="113" t="s">
        <v>752</v>
      </c>
      <c r="C44" s="119" t="s">
        <v>805</v>
      </c>
      <c r="D44" s="125">
        <v>10000</v>
      </c>
      <c r="E44" s="126"/>
      <c r="F44" s="124" t="s">
        <v>751</v>
      </c>
      <c r="G44" s="120" t="s">
        <v>806</v>
      </c>
      <c r="H44" s="120">
        <v>0.4</v>
      </c>
      <c r="I44" s="120"/>
      <c r="J44" s="120"/>
      <c r="K44" s="113">
        <v>0.4</v>
      </c>
      <c r="L44" s="124" t="s">
        <v>767</v>
      </c>
      <c r="M44" s="126"/>
    </row>
    <row r="45" spans="1:13" s="130" customFormat="1" ht="18" customHeight="1" x14ac:dyDescent="0.2">
      <c r="A45" s="198">
        <v>28</v>
      </c>
      <c r="B45" s="196" t="s">
        <v>752</v>
      </c>
      <c r="C45" s="200" t="s">
        <v>807</v>
      </c>
      <c r="D45" s="212">
        <f>30000+783293</f>
        <v>813293</v>
      </c>
      <c r="E45" s="202"/>
      <c r="F45" s="202" t="s">
        <v>751</v>
      </c>
      <c r="G45" s="194" t="s">
        <v>808</v>
      </c>
      <c r="H45" s="110"/>
      <c r="I45" s="110"/>
      <c r="J45" s="110"/>
      <c r="K45" s="196">
        <v>0.64</v>
      </c>
      <c r="L45" s="194" t="s">
        <v>767</v>
      </c>
      <c r="M45" s="194"/>
    </row>
    <row r="46" spans="1:13" s="130" customFormat="1" ht="34.5" customHeight="1" x14ac:dyDescent="0.2">
      <c r="A46" s="199"/>
      <c r="B46" s="197"/>
      <c r="C46" s="201"/>
      <c r="D46" s="203"/>
      <c r="E46" s="203"/>
      <c r="F46" s="204"/>
      <c r="G46" s="203"/>
      <c r="H46" s="112"/>
      <c r="I46" s="112">
        <v>0.44</v>
      </c>
      <c r="J46" s="112">
        <v>0.2</v>
      </c>
      <c r="K46" s="197"/>
      <c r="L46" s="195"/>
      <c r="M46" s="195"/>
    </row>
    <row r="47" spans="1:13" s="130" customFormat="1" ht="54.75" customHeight="1" x14ac:dyDescent="0.2">
      <c r="A47" s="116">
        <v>29</v>
      </c>
      <c r="B47" s="113" t="s">
        <v>752</v>
      </c>
      <c r="C47" s="119" t="s">
        <v>809</v>
      </c>
      <c r="D47" s="125">
        <v>373880.29</v>
      </c>
      <c r="E47" s="126"/>
      <c r="F47" s="124" t="s">
        <v>751</v>
      </c>
      <c r="G47" s="120" t="s">
        <v>810</v>
      </c>
      <c r="H47" s="120"/>
      <c r="I47" s="120">
        <v>0.27</v>
      </c>
      <c r="J47" s="120"/>
      <c r="K47" s="113">
        <v>0.27</v>
      </c>
      <c r="L47" s="124" t="s">
        <v>767</v>
      </c>
      <c r="M47" s="120"/>
    </row>
    <row r="48" spans="1:13" s="130" customFormat="1" ht="23.25" customHeight="1" x14ac:dyDescent="0.2">
      <c r="A48" s="198">
        <v>30</v>
      </c>
      <c r="B48" s="196" t="s">
        <v>752</v>
      </c>
      <c r="C48" s="200" t="s">
        <v>811</v>
      </c>
      <c r="D48" s="212">
        <v>768666.55</v>
      </c>
      <c r="E48" s="202"/>
      <c r="F48" s="202" t="s">
        <v>751</v>
      </c>
      <c r="G48" s="194" t="s">
        <v>812</v>
      </c>
      <c r="H48" s="110"/>
      <c r="I48" s="110"/>
      <c r="J48" s="110"/>
      <c r="K48" s="196">
        <v>1.85</v>
      </c>
      <c r="L48" s="194" t="s">
        <v>767</v>
      </c>
      <c r="M48" s="216" t="s">
        <v>906</v>
      </c>
    </row>
    <row r="49" spans="1:13" s="130" customFormat="1" ht="35.25" customHeight="1" x14ac:dyDescent="0.2">
      <c r="A49" s="199"/>
      <c r="B49" s="197"/>
      <c r="C49" s="201"/>
      <c r="D49" s="203"/>
      <c r="E49" s="203"/>
      <c r="F49" s="204"/>
      <c r="G49" s="203"/>
      <c r="H49" s="112">
        <v>1.59</v>
      </c>
      <c r="I49" s="112">
        <v>0.26</v>
      </c>
      <c r="J49" s="112"/>
      <c r="K49" s="197"/>
      <c r="L49" s="195"/>
      <c r="M49" s="217"/>
    </row>
    <row r="50" spans="1:13" s="130" customFormat="1" ht="15.75" customHeight="1" x14ac:dyDescent="0.2">
      <c r="A50" s="198">
        <v>31</v>
      </c>
      <c r="B50" s="196" t="s">
        <v>752</v>
      </c>
      <c r="C50" s="200" t="s">
        <v>813</v>
      </c>
      <c r="D50" s="122"/>
      <c r="E50" s="202"/>
      <c r="F50" s="202" t="s">
        <v>751</v>
      </c>
      <c r="G50" s="194" t="s">
        <v>814</v>
      </c>
      <c r="H50" s="110"/>
      <c r="I50" s="110"/>
      <c r="J50" s="110"/>
      <c r="K50" s="196">
        <v>0.37</v>
      </c>
      <c r="L50" s="194" t="s">
        <v>767</v>
      </c>
      <c r="M50" s="194"/>
    </row>
    <row r="51" spans="1:13" s="130" customFormat="1" ht="37.5" customHeight="1" x14ac:dyDescent="0.2">
      <c r="A51" s="199"/>
      <c r="B51" s="197"/>
      <c r="C51" s="201"/>
      <c r="D51" s="132">
        <f>20000+1552190</f>
        <v>1572190</v>
      </c>
      <c r="E51" s="203"/>
      <c r="F51" s="204"/>
      <c r="G51" s="195"/>
      <c r="H51" s="112">
        <v>0.37</v>
      </c>
      <c r="I51" s="112"/>
      <c r="J51" s="112"/>
      <c r="K51" s="197"/>
      <c r="L51" s="195"/>
      <c r="M51" s="195"/>
    </row>
    <row r="52" spans="1:13" s="130" customFormat="1" ht="12.75" customHeight="1" x14ac:dyDescent="0.2">
      <c r="A52" s="198">
        <v>32</v>
      </c>
      <c r="B52" s="196" t="s">
        <v>752</v>
      </c>
      <c r="C52" s="200" t="s">
        <v>815</v>
      </c>
      <c r="D52" s="122"/>
      <c r="E52" s="202"/>
      <c r="F52" s="202" t="s">
        <v>751</v>
      </c>
      <c r="G52" s="194" t="s">
        <v>816</v>
      </c>
      <c r="H52" s="110"/>
      <c r="I52" s="110"/>
      <c r="J52" s="110"/>
      <c r="K52" s="196">
        <v>0.35</v>
      </c>
      <c r="L52" s="194" t="s">
        <v>767</v>
      </c>
      <c r="M52" s="194"/>
    </row>
    <row r="53" spans="1:13" s="130" customFormat="1" ht="45.75" customHeight="1" x14ac:dyDescent="0.2">
      <c r="A53" s="199"/>
      <c r="B53" s="197"/>
      <c r="C53" s="201"/>
      <c r="D53" s="132">
        <v>500000</v>
      </c>
      <c r="E53" s="203"/>
      <c r="F53" s="204"/>
      <c r="G53" s="195"/>
      <c r="H53" s="112">
        <v>0.3</v>
      </c>
      <c r="I53" s="112">
        <v>0.05</v>
      </c>
      <c r="J53" s="112"/>
      <c r="K53" s="197"/>
      <c r="L53" s="195"/>
      <c r="M53" s="195"/>
    </row>
    <row r="54" spans="1:13" s="130" customFormat="1" ht="15" customHeight="1" x14ac:dyDescent="0.2">
      <c r="A54" s="198">
        <v>33</v>
      </c>
      <c r="B54" s="196" t="s">
        <v>752</v>
      </c>
      <c r="C54" s="200" t="s">
        <v>817</v>
      </c>
      <c r="D54" s="212">
        <v>10000</v>
      </c>
      <c r="E54" s="202"/>
      <c r="F54" s="202" t="s">
        <v>751</v>
      </c>
      <c r="G54" s="194" t="s">
        <v>818</v>
      </c>
      <c r="H54" s="110"/>
      <c r="I54" s="110"/>
      <c r="J54" s="110"/>
      <c r="K54" s="196">
        <v>0.25</v>
      </c>
      <c r="L54" s="194" t="s">
        <v>767</v>
      </c>
      <c r="M54" s="194"/>
    </row>
    <row r="55" spans="1:13" s="130" customFormat="1" ht="41.25" customHeight="1" x14ac:dyDescent="0.2">
      <c r="A55" s="199"/>
      <c r="B55" s="197"/>
      <c r="C55" s="201"/>
      <c r="D55" s="203"/>
      <c r="E55" s="203"/>
      <c r="F55" s="204"/>
      <c r="G55" s="203"/>
      <c r="H55" s="112"/>
      <c r="I55" s="112">
        <v>0.2</v>
      </c>
      <c r="J55" s="112">
        <v>0.05</v>
      </c>
      <c r="K55" s="197"/>
      <c r="L55" s="195"/>
      <c r="M55" s="195"/>
    </row>
    <row r="56" spans="1:13" s="130" customFormat="1" ht="18" customHeight="1" x14ac:dyDescent="0.2">
      <c r="A56" s="198">
        <v>34</v>
      </c>
      <c r="B56" s="196" t="s">
        <v>752</v>
      </c>
      <c r="C56" s="200" t="s">
        <v>819</v>
      </c>
      <c r="D56" s="122"/>
      <c r="E56" s="202"/>
      <c r="F56" s="202" t="s">
        <v>751</v>
      </c>
      <c r="G56" s="194" t="s">
        <v>820</v>
      </c>
      <c r="H56" s="110"/>
      <c r="I56" s="110"/>
      <c r="J56" s="110"/>
      <c r="K56" s="196">
        <v>0.46</v>
      </c>
      <c r="L56" s="194" t="s">
        <v>767</v>
      </c>
      <c r="M56" s="194"/>
    </row>
    <row r="57" spans="1:13" s="130" customFormat="1" ht="36.75" customHeight="1" x14ac:dyDescent="0.2">
      <c r="A57" s="199"/>
      <c r="B57" s="199"/>
      <c r="C57" s="201"/>
      <c r="D57" s="132">
        <v>10000</v>
      </c>
      <c r="E57" s="203"/>
      <c r="F57" s="204"/>
      <c r="G57" s="195"/>
      <c r="H57" s="112"/>
      <c r="I57" s="112">
        <v>0.46</v>
      </c>
      <c r="J57" s="112"/>
      <c r="K57" s="197"/>
      <c r="L57" s="195"/>
      <c r="M57" s="195"/>
    </row>
    <row r="58" spans="1:13" s="130" customFormat="1" ht="18" customHeight="1" x14ac:dyDescent="0.2">
      <c r="A58" s="198">
        <v>35</v>
      </c>
      <c r="B58" s="196" t="s">
        <v>752</v>
      </c>
      <c r="C58" s="200" t="s">
        <v>821</v>
      </c>
      <c r="D58" s="122"/>
      <c r="E58" s="202"/>
      <c r="F58" s="202" t="s">
        <v>751</v>
      </c>
      <c r="G58" s="194" t="s">
        <v>822</v>
      </c>
      <c r="H58" s="110"/>
      <c r="I58" s="110"/>
      <c r="J58" s="110"/>
      <c r="K58" s="194">
        <v>0.96</v>
      </c>
      <c r="L58" s="194" t="s">
        <v>767</v>
      </c>
      <c r="M58" s="202"/>
    </row>
    <row r="59" spans="1:13" s="130" customFormat="1" x14ac:dyDescent="0.2">
      <c r="A59" s="199"/>
      <c r="B59" s="199"/>
      <c r="C59" s="201"/>
      <c r="D59" s="132">
        <f>10000+819403</f>
        <v>829403</v>
      </c>
      <c r="E59" s="203"/>
      <c r="F59" s="204"/>
      <c r="G59" s="195"/>
      <c r="H59" s="112"/>
      <c r="I59" s="112">
        <v>0.96</v>
      </c>
      <c r="J59" s="112"/>
      <c r="K59" s="195"/>
      <c r="L59" s="195"/>
      <c r="M59" s="203"/>
    </row>
    <row r="60" spans="1:13" s="130" customFormat="1" ht="42" customHeight="1" x14ac:dyDescent="0.2">
      <c r="A60" s="116">
        <v>36</v>
      </c>
      <c r="B60" s="113" t="s">
        <v>752</v>
      </c>
      <c r="C60" s="119" t="s">
        <v>823</v>
      </c>
      <c r="D60" s="125">
        <v>10000</v>
      </c>
      <c r="E60" s="126"/>
      <c r="F60" s="124" t="s">
        <v>751</v>
      </c>
      <c r="G60" s="120" t="s">
        <v>824</v>
      </c>
      <c r="H60" s="120"/>
      <c r="I60" s="120">
        <v>0.62</v>
      </c>
      <c r="J60" s="120"/>
      <c r="K60" s="113">
        <v>0.62</v>
      </c>
      <c r="L60" s="124" t="s">
        <v>767</v>
      </c>
      <c r="M60" s="126"/>
    </row>
    <row r="61" spans="1:13" s="130" customFormat="1" ht="18.75" customHeight="1" x14ac:dyDescent="0.2">
      <c r="A61" s="198">
        <v>37</v>
      </c>
      <c r="B61" s="196" t="s">
        <v>752</v>
      </c>
      <c r="C61" s="200" t="s">
        <v>825</v>
      </c>
      <c r="D61" s="212">
        <f>20000+1952220</f>
        <v>1972220</v>
      </c>
      <c r="E61" s="202"/>
      <c r="F61" s="202" t="s">
        <v>751</v>
      </c>
      <c r="G61" s="194" t="s">
        <v>826</v>
      </c>
      <c r="H61" s="110"/>
      <c r="I61" s="110"/>
      <c r="J61" s="110"/>
      <c r="K61" s="196">
        <v>0.78500000000000003</v>
      </c>
      <c r="L61" s="202" t="s">
        <v>767</v>
      </c>
      <c r="M61" s="202"/>
    </row>
    <row r="62" spans="1:13" ht="38.25" customHeight="1" x14ac:dyDescent="0.2">
      <c r="A62" s="199"/>
      <c r="B62" s="197"/>
      <c r="C62" s="211"/>
      <c r="D62" s="203"/>
      <c r="E62" s="203"/>
      <c r="F62" s="204"/>
      <c r="G62" s="203"/>
      <c r="H62" s="112">
        <v>0.18</v>
      </c>
      <c r="I62" s="112">
        <v>0.60499999999999998</v>
      </c>
      <c r="J62" s="112"/>
      <c r="K62" s="197"/>
      <c r="L62" s="203"/>
      <c r="M62" s="215"/>
    </row>
    <row r="63" spans="1:13" ht="22.5" customHeight="1" x14ac:dyDescent="0.2">
      <c r="A63" s="198">
        <v>38</v>
      </c>
      <c r="B63" s="196" t="s">
        <v>752</v>
      </c>
      <c r="C63" s="200" t="s">
        <v>827</v>
      </c>
      <c r="D63" s="194">
        <v>1163139</v>
      </c>
      <c r="E63" s="194"/>
      <c r="F63" s="202" t="s">
        <v>751</v>
      </c>
      <c r="G63" s="194" t="s">
        <v>828</v>
      </c>
      <c r="H63" s="110"/>
      <c r="I63" s="110"/>
      <c r="J63" s="110"/>
      <c r="K63" s="196">
        <v>2.0920000000000001</v>
      </c>
      <c r="L63" s="194" t="s">
        <v>767</v>
      </c>
      <c r="M63" s="194"/>
    </row>
    <row r="64" spans="1:13" ht="40.5" customHeight="1" x14ac:dyDescent="0.2">
      <c r="A64" s="199"/>
      <c r="B64" s="197"/>
      <c r="C64" s="201"/>
      <c r="D64" s="195"/>
      <c r="E64" s="195"/>
      <c r="F64" s="204"/>
      <c r="G64" s="195"/>
      <c r="H64" s="112">
        <v>1.3</v>
      </c>
      <c r="I64" s="112"/>
      <c r="J64" s="112">
        <v>0.79200000000000004</v>
      </c>
      <c r="K64" s="197"/>
      <c r="L64" s="195"/>
      <c r="M64" s="214"/>
    </row>
    <row r="65" spans="1:13" ht="19.5" customHeight="1" x14ac:dyDescent="0.2">
      <c r="A65" s="198">
        <v>39</v>
      </c>
      <c r="B65" s="196" t="s">
        <v>752</v>
      </c>
      <c r="C65" s="200" t="s">
        <v>829</v>
      </c>
      <c r="D65" s="194">
        <v>2000</v>
      </c>
      <c r="E65" s="194"/>
      <c r="F65" s="202" t="s">
        <v>751</v>
      </c>
      <c r="G65" s="194" t="s">
        <v>830</v>
      </c>
      <c r="H65" s="110"/>
      <c r="I65" s="110"/>
      <c r="J65" s="110"/>
      <c r="K65" s="196">
        <f>H66+I66+J66</f>
        <v>1.43</v>
      </c>
      <c r="L65" s="194" t="s">
        <v>767</v>
      </c>
      <c r="M65" s="194"/>
    </row>
    <row r="66" spans="1:13" ht="38.25" customHeight="1" x14ac:dyDescent="0.2">
      <c r="A66" s="199"/>
      <c r="B66" s="197"/>
      <c r="C66" s="201"/>
      <c r="D66" s="195"/>
      <c r="E66" s="195"/>
      <c r="F66" s="204"/>
      <c r="G66" s="203"/>
      <c r="H66" s="112"/>
      <c r="I66" s="112">
        <v>0.97</v>
      </c>
      <c r="J66" s="112">
        <v>0.46</v>
      </c>
      <c r="K66" s="197"/>
      <c r="L66" s="195"/>
      <c r="M66" s="214"/>
    </row>
    <row r="67" spans="1:13" ht="40.5" customHeight="1" x14ac:dyDescent="0.2">
      <c r="A67" s="116">
        <v>40</v>
      </c>
      <c r="B67" s="113" t="s">
        <v>752</v>
      </c>
      <c r="C67" s="119" t="s">
        <v>831</v>
      </c>
      <c r="D67" s="125">
        <f>2000+6391</f>
        <v>8391</v>
      </c>
      <c r="E67" s="126"/>
      <c r="F67" s="124" t="s">
        <v>751</v>
      </c>
      <c r="G67" s="120" t="s">
        <v>832</v>
      </c>
      <c r="H67" s="120"/>
      <c r="I67" s="120">
        <v>0.23</v>
      </c>
      <c r="J67" s="120"/>
      <c r="K67" s="113">
        <v>0.23</v>
      </c>
      <c r="L67" s="124" t="s">
        <v>767</v>
      </c>
      <c r="M67" s="126"/>
    </row>
    <row r="68" spans="1:13" ht="61.5" customHeight="1" x14ac:dyDescent="0.2">
      <c r="A68" s="116">
        <v>41</v>
      </c>
      <c r="B68" s="131" t="s">
        <v>752</v>
      </c>
      <c r="C68" s="119" t="s">
        <v>833</v>
      </c>
      <c r="D68" s="125">
        <v>10000</v>
      </c>
      <c r="E68" s="126"/>
      <c r="F68" s="124" t="s">
        <v>751</v>
      </c>
      <c r="G68" s="120" t="s">
        <v>834</v>
      </c>
      <c r="H68" s="120">
        <v>0.25</v>
      </c>
      <c r="I68" s="120"/>
      <c r="J68" s="120"/>
      <c r="K68" s="113">
        <v>0.25</v>
      </c>
      <c r="L68" s="124" t="s">
        <v>767</v>
      </c>
      <c r="M68" s="126"/>
    </row>
    <row r="69" spans="1:13" ht="19.5" customHeight="1" x14ac:dyDescent="0.2">
      <c r="A69" s="198">
        <v>42</v>
      </c>
      <c r="B69" s="196" t="s">
        <v>752</v>
      </c>
      <c r="C69" s="200" t="s">
        <v>835</v>
      </c>
      <c r="D69" s="122">
        <f>20000+1589862</f>
        <v>1609862</v>
      </c>
      <c r="E69" s="202"/>
      <c r="F69" s="202" t="s">
        <v>751</v>
      </c>
      <c r="G69" s="194" t="s">
        <v>836</v>
      </c>
      <c r="H69" s="110"/>
      <c r="I69" s="110"/>
      <c r="J69" s="110"/>
      <c r="K69" s="196">
        <v>0.73499999999999999</v>
      </c>
      <c r="L69" s="202" t="s">
        <v>767</v>
      </c>
      <c r="M69" s="202"/>
    </row>
    <row r="70" spans="1:13" ht="19.5" customHeight="1" x14ac:dyDescent="0.2">
      <c r="A70" s="205"/>
      <c r="B70" s="208"/>
      <c r="C70" s="206"/>
      <c r="D70" s="133"/>
      <c r="E70" s="207"/>
      <c r="F70" s="207"/>
      <c r="G70" s="213"/>
      <c r="H70" s="115"/>
      <c r="I70" s="115"/>
      <c r="J70" s="115"/>
      <c r="K70" s="208"/>
      <c r="L70" s="207"/>
      <c r="M70" s="207"/>
    </row>
    <row r="71" spans="1:13" ht="17.25" customHeight="1" x14ac:dyDescent="0.2">
      <c r="A71" s="199"/>
      <c r="B71" s="199"/>
      <c r="C71" s="201"/>
      <c r="D71" s="132"/>
      <c r="E71" s="203"/>
      <c r="F71" s="203"/>
      <c r="G71" s="195"/>
      <c r="H71" s="112">
        <v>0.53500000000000003</v>
      </c>
      <c r="I71" s="112">
        <v>0.2</v>
      </c>
      <c r="J71" s="112"/>
      <c r="K71" s="197"/>
      <c r="L71" s="203"/>
      <c r="M71" s="203"/>
    </row>
    <row r="72" spans="1:13" ht="59.25" customHeight="1" x14ac:dyDescent="0.2">
      <c r="A72" s="116">
        <v>43</v>
      </c>
      <c r="B72" s="131" t="s">
        <v>752</v>
      </c>
      <c r="C72" s="119" t="s">
        <v>837</v>
      </c>
      <c r="D72" s="125">
        <f>30000+954018</f>
        <v>984018</v>
      </c>
      <c r="E72" s="126"/>
      <c r="F72" s="124" t="s">
        <v>751</v>
      </c>
      <c r="G72" s="120" t="s">
        <v>838</v>
      </c>
      <c r="H72" s="120"/>
      <c r="I72" s="120">
        <v>0.68</v>
      </c>
      <c r="J72" s="120"/>
      <c r="K72" s="113">
        <v>0.68</v>
      </c>
      <c r="L72" s="124" t="s">
        <v>767</v>
      </c>
      <c r="M72" s="126"/>
    </row>
    <row r="73" spans="1:13" ht="53.25" customHeight="1" x14ac:dyDescent="0.2">
      <c r="A73" s="116">
        <v>44</v>
      </c>
      <c r="B73" s="131" t="s">
        <v>752</v>
      </c>
      <c r="C73" s="134" t="s">
        <v>839</v>
      </c>
      <c r="D73" s="135"/>
      <c r="E73" s="126"/>
      <c r="F73" s="124" t="s">
        <v>751</v>
      </c>
      <c r="G73" s="120" t="s">
        <v>840</v>
      </c>
      <c r="H73" s="120"/>
      <c r="I73" s="120"/>
      <c r="J73" s="120">
        <v>0.98</v>
      </c>
      <c r="K73" s="113">
        <v>0.98</v>
      </c>
      <c r="L73" s="124" t="s">
        <v>767</v>
      </c>
      <c r="M73" s="126"/>
    </row>
    <row r="74" spans="1:13" ht="41.25" customHeight="1" x14ac:dyDescent="0.2">
      <c r="A74" s="116">
        <v>45</v>
      </c>
      <c r="B74" s="131" t="s">
        <v>752</v>
      </c>
      <c r="C74" s="134" t="s">
        <v>841</v>
      </c>
      <c r="D74" s="135"/>
      <c r="E74" s="126"/>
      <c r="F74" s="124" t="s">
        <v>751</v>
      </c>
      <c r="G74" s="120" t="s">
        <v>842</v>
      </c>
      <c r="H74" s="120"/>
      <c r="I74" s="120"/>
      <c r="J74" s="120">
        <v>0.53</v>
      </c>
      <c r="K74" s="113">
        <v>0.53</v>
      </c>
      <c r="L74" s="124" t="s">
        <v>767</v>
      </c>
      <c r="M74" s="126"/>
    </row>
    <row r="75" spans="1:13" ht="51" customHeight="1" x14ac:dyDescent="0.2">
      <c r="A75" s="116">
        <v>46</v>
      </c>
      <c r="B75" s="131" t="s">
        <v>752</v>
      </c>
      <c r="C75" s="134" t="s">
        <v>843</v>
      </c>
      <c r="D75" s="135"/>
      <c r="E75" s="126"/>
      <c r="F75" s="124" t="s">
        <v>751</v>
      </c>
      <c r="G75" s="120" t="s">
        <v>844</v>
      </c>
      <c r="H75" s="120"/>
      <c r="I75" s="120"/>
      <c r="J75" s="120">
        <v>0.24</v>
      </c>
      <c r="K75" s="113">
        <v>0.24</v>
      </c>
      <c r="L75" s="124" t="s">
        <v>767</v>
      </c>
      <c r="M75" s="126"/>
    </row>
    <row r="76" spans="1:13" ht="53.25" customHeight="1" x14ac:dyDescent="0.2">
      <c r="A76" s="116">
        <v>47</v>
      </c>
      <c r="B76" s="131" t="s">
        <v>752</v>
      </c>
      <c r="C76" s="134" t="s">
        <v>845</v>
      </c>
      <c r="D76" s="135"/>
      <c r="E76" s="126"/>
      <c r="F76" s="124" t="s">
        <v>751</v>
      </c>
      <c r="G76" s="120" t="s">
        <v>846</v>
      </c>
      <c r="H76" s="120"/>
      <c r="I76" s="120"/>
      <c r="J76" s="120">
        <v>0.67</v>
      </c>
      <c r="K76" s="113">
        <v>0.67</v>
      </c>
      <c r="L76" s="124" t="s">
        <v>767</v>
      </c>
      <c r="M76" s="126"/>
    </row>
    <row r="77" spans="1:13" s="130" customFormat="1" ht="52.5" customHeight="1" x14ac:dyDescent="0.2">
      <c r="A77" s="116">
        <v>48</v>
      </c>
      <c r="B77" s="113" t="s">
        <v>752</v>
      </c>
      <c r="C77" s="119" t="s">
        <v>847</v>
      </c>
      <c r="D77" s="125">
        <f>10000+1393628</f>
        <v>1403628</v>
      </c>
      <c r="E77" s="126"/>
      <c r="F77" s="124" t="s">
        <v>751</v>
      </c>
      <c r="G77" s="119" t="s">
        <v>848</v>
      </c>
      <c r="H77" s="120"/>
      <c r="I77" s="120">
        <v>0.32</v>
      </c>
      <c r="J77" s="120"/>
      <c r="K77" s="113">
        <v>0.32</v>
      </c>
      <c r="L77" s="124" t="s">
        <v>767</v>
      </c>
      <c r="M77" s="126"/>
    </row>
    <row r="78" spans="1:13" s="130" customFormat="1" ht="63" customHeight="1" x14ac:dyDescent="0.2">
      <c r="A78" s="116">
        <v>49</v>
      </c>
      <c r="B78" s="113" t="s">
        <v>752</v>
      </c>
      <c r="C78" s="119" t="s">
        <v>849</v>
      </c>
      <c r="D78" s="125">
        <v>100000</v>
      </c>
      <c r="E78" s="126"/>
      <c r="F78" s="124" t="s">
        <v>751</v>
      </c>
      <c r="G78" s="119" t="s">
        <v>850</v>
      </c>
      <c r="H78" s="120"/>
      <c r="I78" s="120">
        <v>0.53</v>
      </c>
      <c r="J78" s="120"/>
      <c r="K78" s="113">
        <v>0.53</v>
      </c>
      <c r="L78" s="124" t="s">
        <v>767</v>
      </c>
      <c r="M78" s="126"/>
    </row>
    <row r="79" spans="1:13" s="130" customFormat="1" ht="61.5" customHeight="1" x14ac:dyDescent="0.2">
      <c r="A79" s="116">
        <v>50</v>
      </c>
      <c r="B79" s="113" t="s">
        <v>752</v>
      </c>
      <c r="C79" s="119" t="s">
        <v>851</v>
      </c>
      <c r="D79" s="125">
        <v>10000</v>
      </c>
      <c r="E79" s="126"/>
      <c r="F79" s="124" t="s">
        <v>751</v>
      </c>
      <c r="G79" s="119" t="s">
        <v>852</v>
      </c>
      <c r="H79" s="120"/>
      <c r="I79" s="120">
        <v>0.39</v>
      </c>
      <c r="J79" s="120"/>
      <c r="K79" s="113">
        <v>0.39</v>
      </c>
      <c r="L79" s="124" t="s">
        <v>767</v>
      </c>
      <c r="M79" s="126"/>
    </row>
    <row r="80" spans="1:13" s="130" customFormat="1" ht="63" customHeight="1" x14ac:dyDescent="0.2">
      <c r="A80" s="116">
        <v>51</v>
      </c>
      <c r="B80" s="113" t="s">
        <v>752</v>
      </c>
      <c r="C80" s="119" t="s">
        <v>853</v>
      </c>
      <c r="D80" s="125">
        <f>10000+1069056</f>
        <v>1079056</v>
      </c>
      <c r="E80" s="126"/>
      <c r="F80" s="124" t="s">
        <v>751</v>
      </c>
      <c r="G80" s="119" t="s">
        <v>854</v>
      </c>
      <c r="H80" s="120"/>
      <c r="I80" s="120">
        <v>6.2</v>
      </c>
      <c r="J80" s="120"/>
      <c r="K80" s="113">
        <v>6.2</v>
      </c>
      <c r="L80" s="124" t="s">
        <v>767</v>
      </c>
      <c r="M80" s="126"/>
    </row>
    <row r="81" spans="1:13" s="130" customFormat="1" ht="16.5" customHeight="1" x14ac:dyDescent="0.2">
      <c r="A81" s="198">
        <v>52</v>
      </c>
      <c r="B81" s="196" t="s">
        <v>752</v>
      </c>
      <c r="C81" s="200" t="s">
        <v>855</v>
      </c>
      <c r="D81" s="122"/>
      <c r="E81" s="202"/>
      <c r="F81" s="202" t="s">
        <v>751</v>
      </c>
      <c r="G81" s="200" t="s">
        <v>856</v>
      </c>
      <c r="H81" s="110"/>
      <c r="I81" s="110"/>
      <c r="J81" s="110"/>
      <c r="K81" s="196">
        <v>1.1299999999999999</v>
      </c>
      <c r="L81" s="202" t="s">
        <v>767</v>
      </c>
      <c r="M81" s="202"/>
    </row>
    <row r="82" spans="1:13" s="130" customFormat="1" ht="42" customHeight="1" x14ac:dyDescent="0.2">
      <c r="A82" s="199"/>
      <c r="B82" s="197"/>
      <c r="C82" s="201"/>
      <c r="D82" s="132">
        <v>40000</v>
      </c>
      <c r="E82" s="203"/>
      <c r="F82" s="204"/>
      <c r="G82" s="201"/>
      <c r="H82" s="112"/>
      <c r="I82" s="112">
        <v>1.1299999999999999</v>
      </c>
      <c r="J82" s="112"/>
      <c r="K82" s="197"/>
      <c r="L82" s="203"/>
      <c r="M82" s="203"/>
    </row>
    <row r="83" spans="1:13" ht="66.75" customHeight="1" x14ac:dyDescent="0.2">
      <c r="A83" s="116">
        <v>53</v>
      </c>
      <c r="B83" s="120" t="s">
        <v>752</v>
      </c>
      <c r="C83" s="119" t="s">
        <v>857</v>
      </c>
      <c r="D83" s="125">
        <f>10000+684994</f>
        <v>694994</v>
      </c>
      <c r="E83" s="126"/>
      <c r="F83" s="124" t="s">
        <v>751</v>
      </c>
      <c r="G83" s="119" t="s">
        <v>858</v>
      </c>
      <c r="H83" s="120">
        <v>0.4</v>
      </c>
      <c r="I83" s="120">
        <v>0.41</v>
      </c>
      <c r="J83" s="120"/>
      <c r="K83" s="113">
        <v>0.81</v>
      </c>
      <c r="L83" s="124" t="s">
        <v>767</v>
      </c>
      <c r="M83" s="28"/>
    </row>
    <row r="84" spans="1:13" ht="51" customHeight="1" x14ac:dyDescent="0.2">
      <c r="A84" s="116">
        <v>54</v>
      </c>
      <c r="B84" s="120" t="s">
        <v>752</v>
      </c>
      <c r="C84" s="119" t="s">
        <v>859</v>
      </c>
      <c r="D84" s="125">
        <v>10000</v>
      </c>
      <c r="E84" s="126"/>
      <c r="F84" s="124" t="s">
        <v>751</v>
      </c>
      <c r="G84" s="119" t="s">
        <v>860</v>
      </c>
      <c r="H84" s="120"/>
      <c r="I84" s="120">
        <v>0.75</v>
      </c>
      <c r="J84" s="120"/>
      <c r="K84" s="113">
        <v>0.75</v>
      </c>
      <c r="L84" s="124" t="s">
        <v>767</v>
      </c>
      <c r="M84" s="28"/>
    </row>
    <row r="85" spans="1:13" ht="18" customHeight="1" x14ac:dyDescent="0.2">
      <c r="A85" s="198">
        <v>55</v>
      </c>
      <c r="B85" s="196" t="s">
        <v>752</v>
      </c>
      <c r="C85" s="200" t="s">
        <v>861</v>
      </c>
      <c r="D85" s="122"/>
      <c r="E85" s="202"/>
      <c r="F85" s="202" t="s">
        <v>751</v>
      </c>
      <c r="G85" s="194" t="s">
        <v>862</v>
      </c>
      <c r="H85" s="110"/>
      <c r="I85" s="110"/>
      <c r="J85" s="110"/>
      <c r="K85" s="196">
        <v>1.1000000000000001</v>
      </c>
      <c r="L85" s="198" t="s">
        <v>767</v>
      </c>
      <c r="M85" s="198"/>
    </row>
    <row r="86" spans="1:13" ht="44.25" customHeight="1" x14ac:dyDescent="0.2">
      <c r="A86" s="199"/>
      <c r="B86" s="197"/>
      <c r="C86" s="201"/>
      <c r="D86" s="132">
        <v>40000</v>
      </c>
      <c r="E86" s="203"/>
      <c r="F86" s="204"/>
      <c r="G86" s="195"/>
      <c r="H86" s="112"/>
      <c r="I86" s="112">
        <v>1.1000000000000001</v>
      </c>
      <c r="J86" s="112"/>
      <c r="K86" s="197"/>
      <c r="L86" s="199"/>
      <c r="M86" s="199"/>
    </row>
    <row r="87" spans="1:13" ht="18" customHeight="1" x14ac:dyDescent="0.2">
      <c r="A87" s="198">
        <v>56</v>
      </c>
      <c r="B87" s="209" t="s">
        <v>752</v>
      </c>
      <c r="C87" s="200" t="s">
        <v>789</v>
      </c>
      <c r="D87" s="122"/>
      <c r="E87" s="202"/>
      <c r="F87" s="202" t="s">
        <v>751</v>
      </c>
      <c r="G87" s="196" t="s">
        <v>863</v>
      </c>
      <c r="H87" s="131"/>
      <c r="I87" s="131"/>
      <c r="J87" s="131"/>
      <c r="K87" s="196">
        <v>0.62</v>
      </c>
      <c r="L87" s="198" t="s">
        <v>767</v>
      </c>
      <c r="M87" s="198"/>
    </row>
    <row r="88" spans="1:13" ht="51" customHeight="1" x14ac:dyDescent="0.2">
      <c r="A88" s="199"/>
      <c r="B88" s="210"/>
      <c r="C88" s="201"/>
      <c r="D88" s="132">
        <v>30000</v>
      </c>
      <c r="E88" s="203"/>
      <c r="F88" s="204"/>
      <c r="G88" s="197"/>
      <c r="H88" s="12"/>
      <c r="I88" s="12">
        <v>0.62</v>
      </c>
      <c r="J88" s="12"/>
      <c r="K88" s="197"/>
      <c r="L88" s="199"/>
      <c r="M88" s="199"/>
    </row>
    <row r="89" spans="1:13" ht="59.25" customHeight="1" x14ac:dyDescent="0.2">
      <c r="A89" s="116">
        <v>57</v>
      </c>
      <c r="B89" s="113" t="s">
        <v>752</v>
      </c>
      <c r="C89" s="119" t="s">
        <v>864</v>
      </c>
      <c r="D89" s="125">
        <v>10000</v>
      </c>
      <c r="E89" s="126"/>
      <c r="F89" s="124" t="s">
        <v>751</v>
      </c>
      <c r="G89" s="119" t="s">
        <v>865</v>
      </c>
      <c r="H89" s="120"/>
      <c r="I89" s="120">
        <v>0.26</v>
      </c>
      <c r="J89" s="120"/>
      <c r="K89" s="113">
        <v>0.26</v>
      </c>
      <c r="L89" s="124" t="s">
        <v>767</v>
      </c>
      <c r="M89" s="28"/>
    </row>
    <row r="90" spans="1:13" ht="51.75" customHeight="1" x14ac:dyDescent="0.2">
      <c r="A90" s="116">
        <v>58</v>
      </c>
      <c r="B90" s="113" t="s">
        <v>752</v>
      </c>
      <c r="C90" s="119" t="s">
        <v>866</v>
      </c>
      <c r="D90" s="125">
        <v>10000</v>
      </c>
      <c r="E90" s="126"/>
      <c r="F90" s="124" t="s">
        <v>751</v>
      </c>
      <c r="G90" s="119" t="s">
        <v>867</v>
      </c>
      <c r="H90" s="120"/>
      <c r="I90" s="120">
        <v>0.16</v>
      </c>
      <c r="J90" s="120"/>
      <c r="K90" s="113">
        <v>0.16</v>
      </c>
      <c r="L90" s="124" t="s">
        <v>767</v>
      </c>
      <c r="M90" s="28"/>
    </row>
    <row r="91" spans="1:13" ht="65.25" customHeight="1" x14ac:dyDescent="0.2">
      <c r="A91" s="116">
        <v>59</v>
      </c>
      <c r="B91" s="113" t="s">
        <v>752</v>
      </c>
      <c r="C91" s="119" t="s">
        <v>868</v>
      </c>
      <c r="D91" s="125">
        <f>10000+532981</f>
        <v>542981</v>
      </c>
      <c r="E91" s="126"/>
      <c r="F91" s="124" t="s">
        <v>751</v>
      </c>
      <c r="G91" s="119" t="s">
        <v>869</v>
      </c>
      <c r="H91" s="120"/>
      <c r="I91" s="120">
        <v>2.08</v>
      </c>
      <c r="J91" s="120"/>
      <c r="K91" s="113">
        <v>2.08</v>
      </c>
      <c r="L91" s="124" t="s">
        <v>767</v>
      </c>
      <c r="M91" s="28"/>
    </row>
    <row r="92" spans="1:13" ht="64.5" customHeight="1" x14ac:dyDescent="0.2">
      <c r="A92" s="116">
        <v>60</v>
      </c>
      <c r="B92" s="113" t="s">
        <v>752</v>
      </c>
      <c r="C92" s="119" t="s">
        <v>870</v>
      </c>
      <c r="D92" s="125">
        <v>10000</v>
      </c>
      <c r="E92" s="126"/>
      <c r="F92" s="124" t="s">
        <v>751</v>
      </c>
      <c r="G92" s="119" t="s">
        <v>871</v>
      </c>
      <c r="H92" s="120"/>
      <c r="I92" s="120">
        <v>0.43</v>
      </c>
      <c r="J92" s="120"/>
      <c r="K92" s="113">
        <v>0.43</v>
      </c>
      <c r="L92" s="124" t="s">
        <v>767</v>
      </c>
      <c r="M92" s="28"/>
    </row>
    <row r="93" spans="1:13" ht="51" customHeight="1" x14ac:dyDescent="0.2">
      <c r="A93" s="116">
        <v>61</v>
      </c>
      <c r="B93" s="113" t="s">
        <v>752</v>
      </c>
      <c r="C93" s="119" t="s">
        <v>872</v>
      </c>
      <c r="D93" s="125">
        <f>10000+786305</f>
        <v>796305</v>
      </c>
      <c r="E93" s="126"/>
      <c r="F93" s="124" t="s">
        <v>751</v>
      </c>
      <c r="G93" s="119" t="s">
        <v>873</v>
      </c>
      <c r="H93" s="120"/>
      <c r="I93" s="120">
        <v>1.18</v>
      </c>
      <c r="J93" s="120"/>
      <c r="K93" s="113">
        <v>1.18</v>
      </c>
      <c r="L93" s="124" t="s">
        <v>767</v>
      </c>
      <c r="M93" s="28"/>
    </row>
    <row r="94" spans="1:13" ht="18.75" customHeight="1" x14ac:dyDescent="0.2">
      <c r="A94" s="198">
        <v>62</v>
      </c>
      <c r="B94" s="209" t="s">
        <v>752</v>
      </c>
      <c r="C94" s="200" t="s">
        <v>874</v>
      </c>
      <c r="D94" s="122"/>
      <c r="E94" s="202"/>
      <c r="F94" s="202" t="s">
        <v>751</v>
      </c>
      <c r="G94" s="200" t="s">
        <v>875</v>
      </c>
      <c r="H94" s="110"/>
      <c r="I94" s="110"/>
      <c r="J94" s="110"/>
      <c r="K94" s="196">
        <v>1.88</v>
      </c>
      <c r="L94" s="198" t="s">
        <v>767</v>
      </c>
      <c r="M94" s="198"/>
    </row>
    <row r="95" spans="1:13" ht="35.25" customHeight="1" x14ac:dyDescent="0.2">
      <c r="A95" s="199"/>
      <c r="B95" s="210"/>
      <c r="C95" s="201"/>
      <c r="D95" s="132">
        <f>40000+746305</f>
        <v>786305</v>
      </c>
      <c r="E95" s="203"/>
      <c r="F95" s="204"/>
      <c r="G95" s="201"/>
      <c r="H95" s="112">
        <v>0.78</v>
      </c>
      <c r="I95" s="112">
        <v>1.1000000000000001</v>
      </c>
      <c r="J95" s="112"/>
      <c r="K95" s="197"/>
      <c r="L95" s="199"/>
      <c r="M95" s="199"/>
    </row>
    <row r="96" spans="1:13" ht="54.75" customHeight="1" x14ac:dyDescent="0.2">
      <c r="A96" s="116">
        <v>63</v>
      </c>
      <c r="B96" s="113" t="s">
        <v>752</v>
      </c>
      <c r="C96" s="119" t="s">
        <v>876</v>
      </c>
      <c r="D96" s="125">
        <v>10000</v>
      </c>
      <c r="E96" s="126"/>
      <c r="F96" s="124" t="s">
        <v>751</v>
      </c>
      <c r="G96" s="119" t="s">
        <v>877</v>
      </c>
      <c r="H96" s="120"/>
      <c r="I96" s="120">
        <v>1.1000000000000001</v>
      </c>
      <c r="J96" s="120"/>
      <c r="K96" s="113">
        <v>1.1000000000000001</v>
      </c>
      <c r="L96" s="124" t="s">
        <v>767</v>
      </c>
      <c r="M96" s="28"/>
    </row>
    <row r="97" spans="1:13" ht="22.5" customHeight="1" x14ac:dyDescent="0.2">
      <c r="A97" s="198">
        <v>64</v>
      </c>
      <c r="B97" s="209" t="s">
        <v>752</v>
      </c>
      <c r="C97" s="200" t="s">
        <v>878</v>
      </c>
      <c r="D97" s="212">
        <f>10000+1776424</f>
        <v>1786424</v>
      </c>
      <c r="E97" s="202"/>
      <c r="F97" s="202" t="s">
        <v>751</v>
      </c>
      <c r="G97" s="200" t="s">
        <v>879</v>
      </c>
      <c r="H97" s="110"/>
      <c r="I97" s="110"/>
      <c r="J97" s="110"/>
      <c r="K97" s="196">
        <v>2.41</v>
      </c>
      <c r="L97" s="198" t="s">
        <v>767</v>
      </c>
      <c r="M97" s="198"/>
    </row>
    <row r="98" spans="1:13" ht="33.75" customHeight="1" x14ac:dyDescent="0.2">
      <c r="A98" s="199"/>
      <c r="B98" s="210"/>
      <c r="C98" s="201"/>
      <c r="D98" s="203"/>
      <c r="E98" s="203"/>
      <c r="F98" s="204"/>
      <c r="G98" s="211"/>
      <c r="H98" s="112">
        <v>1.45</v>
      </c>
      <c r="I98" s="112">
        <v>0.96</v>
      </c>
      <c r="J98" s="112"/>
      <c r="K98" s="197"/>
      <c r="L98" s="199"/>
      <c r="M98" s="199"/>
    </row>
    <row r="99" spans="1:13" ht="18" customHeight="1" x14ac:dyDescent="0.2">
      <c r="A99" s="198">
        <v>65</v>
      </c>
      <c r="B99" s="209" t="s">
        <v>752</v>
      </c>
      <c r="C99" s="200" t="s">
        <v>880</v>
      </c>
      <c r="D99" s="212">
        <f>10000+4133853</f>
        <v>4143853</v>
      </c>
      <c r="E99" s="202"/>
      <c r="F99" s="202" t="s">
        <v>751</v>
      </c>
      <c r="G99" s="200" t="s">
        <v>881</v>
      </c>
      <c r="H99" s="110"/>
      <c r="I99" s="110"/>
      <c r="J99" s="110"/>
      <c r="K99" s="196">
        <v>0.67</v>
      </c>
      <c r="L99" s="198" t="s">
        <v>767</v>
      </c>
      <c r="M99" s="198"/>
    </row>
    <row r="100" spans="1:13" ht="35.25" customHeight="1" x14ac:dyDescent="0.2">
      <c r="A100" s="199"/>
      <c r="B100" s="210"/>
      <c r="C100" s="211"/>
      <c r="D100" s="203"/>
      <c r="E100" s="203"/>
      <c r="F100" s="204"/>
      <c r="G100" s="201"/>
      <c r="H100" s="112">
        <v>0.46</v>
      </c>
      <c r="I100" s="112">
        <v>0.21</v>
      </c>
      <c r="J100" s="112"/>
      <c r="K100" s="197"/>
      <c r="L100" s="199"/>
      <c r="M100" s="199"/>
    </row>
    <row r="101" spans="1:13" ht="60.75" customHeight="1" x14ac:dyDescent="0.2">
      <c r="A101" s="116">
        <v>66</v>
      </c>
      <c r="B101" s="113" t="s">
        <v>752</v>
      </c>
      <c r="C101" s="119" t="s">
        <v>882</v>
      </c>
      <c r="D101" s="125">
        <v>10000</v>
      </c>
      <c r="E101" s="126"/>
      <c r="F101" s="124" t="s">
        <v>751</v>
      </c>
      <c r="G101" s="119" t="s">
        <v>883</v>
      </c>
      <c r="H101" s="120"/>
      <c r="I101" s="120">
        <v>0.44</v>
      </c>
      <c r="J101" s="120"/>
      <c r="K101" s="113">
        <v>0.44</v>
      </c>
      <c r="L101" s="124" t="s">
        <v>767</v>
      </c>
      <c r="M101" s="126"/>
    </row>
    <row r="102" spans="1:13" ht="54" customHeight="1" x14ac:dyDescent="0.2">
      <c r="A102" s="116">
        <v>67</v>
      </c>
      <c r="B102" s="113" t="s">
        <v>752</v>
      </c>
      <c r="C102" s="119" t="s">
        <v>884</v>
      </c>
      <c r="D102" s="125">
        <v>10000</v>
      </c>
      <c r="E102" s="126"/>
      <c r="F102" s="124" t="s">
        <v>751</v>
      </c>
      <c r="G102" s="119" t="s">
        <v>885</v>
      </c>
      <c r="H102" s="120"/>
      <c r="I102" s="120">
        <v>0.67</v>
      </c>
      <c r="J102" s="120"/>
      <c r="K102" s="113">
        <v>0.67</v>
      </c>
      <c r="L102" s="124" t="s">
        <v>767</v>
      </c>
      <c r="M102" s="126"/>
    </row>
    <row r="103" spans="1:13" ht="60.75" customHeight="1" x14ac:dyDescent="0.2">
      <c r="A103" s="116">
        <v>68</v>
      </c>
      <c r="B103" s="113" t="s">
        <v>752</v>
      </c>
      <c r="C103" s="119" t="s">
        <v>886</v>
      </c>
      <c r="D103" s="125">
        <v>10000</v>
      </c>
      <c r="E103" s="126"/>
      <c r="F103" s="124" t="s">
        <v>751</v>
      </c>
      <c r="G103" s="119" t="s">
        <v>887</v>
      </c>
      <c r="H103" s="120"/>
      <c r="I103" s="120">
        <v>0.6</v>
      </c>
      <c r="J103" s="120"/>
      <c r="K103" s="113">
        <v>0.6</v>
      </c>
      <c r="L103" s="124" t="s">
        <v>767</v>
      </c>
      <c r="M103" s="28"/>
    </row>
    <row r="104" spans="1:13" ht="19.5" customHeight="1" x14ac:dyDescent="0.2">
      <c r="A104" s="198">
        <v>69</v>
      </c>
      <c r="B104" s="196" t="s">
        <v>752</v>
      </c>
      <c r="C104" s="200" t="s">
        <v>888</v>
      </c>
      <c r="D104" s="122"/>
      <c r="E104" s="202"/>
      <c r="F104" s="202" t="s">
        <v>751</v>
      </c>
      <c r="G104" s="194" t="s">
        <v>889</v>
      </c>
      <c r="H104" s="110"/>
      <c r="I104" s="110"/>
      <c r="J104" s="110"/>
      <c r="K104" s="196">
        <v>0.5</v>
      </c>
      <c r="L104" s="198" t="s">
        <v>767</v>
      </c>
      <c r="M104" s="198"/>
    </row>
    <row r="105" spans="1:13" ht="44.25" customHeight="1" x14ac:dyDescent="0.2">
      <c r="A105" s="199"/>
      <c r="B105" s="199"/>
      <c r="C105" s="201"/>
      <c r="D105" s="132">
        <v>40000</v>
      </c>
      <c r="E105" s="203"/>
      <c r="F105" s="204"/>
      <c r="G105" s="195"/>
      <c r="H105" s="112"/>
      <c r="I105" s="112">
        <v>0.5</v>
      </c>
      <c r="J105" s="112"/>
      <c r="K105" s="197"/>
      <c r="L105" s="199"/>
      <c r="M105" s="199"/>
    </row>
    <row r="106" spans="1:13" s="130" customFormat="1" ht="17.25" customHeight="1" x14ac:dyDescent="0.2">
      <c r="A106" s="198">
        <v>70</v>
      </c>
      <c r="B106" s="196" t="s">
        <v>752</v>
      </c>
      <c r="C106" s="200" t="s">
        <v>829</v>
      </c>
      <c r="D106" s="122"/>
      <c r="E106" s="202"/>
      <c r="F106" s="202" t="s">
        <v>751</v>
      </c>
      <c r="G106" s="194" t="s">
        <v>890</v>
      </c>
      <c r="H106" s="110"/>
      <c r="I106" s="110"/>
      <c r="J106" s="110"/>
      <c r="K106" s="196">
        <v>0.64</v>
      </c>
      <c r="L106" s="198" t="s">
        <v>767</v>
      </c>
      <c r="M106" s="198"/>
    </row>
    <row r="107" spans="1:13" s="130" customFormat="1" ht="39" customHeight="1" x14ac:dyDescent="0.2">
      <c r="A107" s="199"/>
      <c r="B107" s="199"/>
      <c r="C107" s="201"/>
      <c r="D107" s="132">
        <v>40000</v>
      </c>
      <c r="E107" s="203"/>
      <c r="F107" s="204"/>
      <c r="G107" s="195"/>
      <c r="H107" s="112">
        <v>0.24</v>
      </c>
      <c r="I107" s="112">
        <v>0.4</v>
      </c>
      <c r="J107" s="112"/>
      <c r="K107" s="197"/>
      <c r="L107" s="199"/>
      <c r="M107" s="199"/>
    </row>
    <row r="108" spans="1:13" ht="15.75" customHeight="1" x14ac:dyDescent="0.2">
      <c r="A108" s="198">
        <v>71</v>
      </c>
      <c r="B108" s="196" t="s">
        <v>752</v>
      </c>
      <c r="C108" s="200" t="s">
        <v>891</v>
      </c>
      <c r="D108" s="122"/>
      <c r="E108" s="202"/>
      <c r="F108" s="202" t="s">
        <v>751</v>
      </c>
      <c r="G108" s="194" t="s">
        <v>892</v>
      </c>
      <c r="H108" s="110"/>
      <c r="I108" s="110"/>
      <c r="J108" s="110"/>
      <c r="K108" s="196">
        <v>2.71</v>
      </c>
      <c r="L108" s="198" t="s">
        <v>767</v>
      </c>
      <c r="M108" s="198"/>
    </row>
    <row r="109" spans="1:13" ht="33" customHeight="1" x14ac:dyDescent="0.2">
      <c r="A109" s="199"/>
      <c r="B109" s="199"/>
      <c r="C109" s="201"/>
      <c r="D109" s="132">
        <f>30000+1685913</f>
        <v>1715913</v>
      </c>
      <c r="E109" s="203"/>
      <c r="F109" s="204"/>
      <c r="G109" s="195"/>
      <c r="H109" s="112">
        <v>0.86</v>
      </c>
      <c r="I109" s="112">
        <v>1.85</v>
      </c>
      <c r="J109" s="112"/>
      <c r="K109" s="197"/>
      <c r="L109" s="199"/>
      <c r="M109" s="199"/>
    </row>
    <row r="110" spans="1:13" ht="18" customHeight="1" x14ac:dyDescent="0.2">
      <c r="A110" s="198">
        <v>72</v>
      </c>
      <c r="B110" s="196" t="s">
        <v>752</v>
      </c>
      <c r="C110" s="200" t="s">
        <v>893</v>
      </c>
      <c r="D110" s="122"/>
      <c r="E110" s="202"/>
      <c r="F110" s="202" t="s">
        <v>751</v>
      </c>
      <c r="G110" s="200" t="s">
        <v>894</v>
      </c>
      <c r="H110" s="110"/>
      <c r="I110" s="110"/>
      <c r="J110" s="110"/>
      <c r="K110" s="196">
        <v>0.49</v>
      </c>
      <c r="L110" s="198" t="s">
        <v>767</v>
      </c>
      <c r="M110" s="198"/>
    </row>
    <row r="111" spans="1:13" ht="39.75" customHeight="1" x14ac:dyDescent="0.2">
      <c r="A111" s="199"/>
      <c r="B111" s="199"/>
      <c r="C111" s="201"/>
      <c r="D111" s="132">
        <f>540000+1336521</f>
        <v>1876521</v>
      </c>
      <c r="E111" s="203"/>
      <c r="F111" s="204"/>
      <c r="G111" s="201"/>
      <c r="H111" s="112">
        <v>0.26</v>
      </c>
      <c r="I111" s="112">
        <v>0.23</v>
      </c>
      <c r="J111" s="112"/>
      <c r="K111" s="197"/>
      <c r="L111" s="199"/>
      <c r="M111" s="199"/>
    </row>
    <row r="112" spans="1:13" ht="61.5" customHeight="1" x14ac:dyDescent="0.2">
      <c r="A112" s="116">
        <v>73</v>
      </c>
      <c r="B112" s="113" t="s">
        <v>752</v>
      </c>
      <c r="C112" s="119" t="s">
        <v>895</v>
      </c>
      <c r="D112" s="125">
        <v>10000</v>
      </c>
      <c r="E112" s="126"/>
      <c r="F112" s="124" t="s">
        <v>751</v>
      </c>
      <c r="G112" s="119" t="s">
        <v>896</v>
      </c>
      <c r="H112" s="120"/>
      <c r="I112" s="120">
        <v>0.28999999999999998</v>
      </c>
      <c r="J112" s="120"/>
      <c r="K112" s="113">
        <v>0.28999999999999998</v>
      </c>
      <c r="L112" s="124" t="s">
        <v>767</v>
      </c>
      <c r="M112" s="28"/>
    </row>
    <row r="113" spans="1:13" x14ac:dyDescent="0.2">
      <c r="A113" s="198">
        <v>74</v>
      </c>
      <c r="B113" s="198" t="s">
        <v>752</v>
      </c>
      <c r="C113" s="200" t="s">
        <v>897</v>
      </c>
      <c r="D113" s="122"/>
      <c r="E113" s="202"/>
      <c r="F113" s="202" t="s">
        <v>751</v>
      </c>
      <c r="G113" s="196" t="s">
        <v>898</v>
      </c>
      <c r="H113" s="131"/>
      <c r="I113" s="131"/>
      <c r="J113" s="131"/>
      <c r="K113" s="196">
        <v>0.43</v>
      </c>
      <c r="L113" s="198" t="s">
        <v>767</v>
      </c>
      <c r="M113" s="198"/>
    </row>
    <row r="114" spans="1:13" ht="47.25" customHeight="1" x14ac:dyDescent="0.2">
      <c r="A114" s="199"/>
      <c r="B114" s="199"/>
      <c r="C114" s="201"/>
      <c r="D114" s="132">
        <f>40000+624214.25</f>
        <v>664214.25</v>
      </c>
      <c r="E114" s="203"/>
      <c r="F114" s="204"/>
      <c r="G114" s="197"/>
      <c r="H114" s="12"/>
      <c r="I114" s="12">
        <v>0.43</v>
      </c>
      <c r="J114" s="12"/>
      <c r="K114" s="197"/>
      <c r="L114" s="199"/>
      <c r="M114" s="199"/>
    </row>
    <row r="115" spans="1:13" ht="15.75" customHeight="1" x14ac:dyDescent="0.2">
      <c r="A115" s="198">
        <v>75</v>
      </c>
      <c r="B115" s="196" t="s">
        <v>752</v>
      </c>
      <c r="C115" s="200" t="s">
        <v>899</v>
      </c>
      <c r="D115" s="122"/>
      <c r="E115" s="202"/>
      <c r="F115" s="202" t="s">
        <v>751</v>
      </c>
      <c r="G115" s="200" t="s">
        <v>900</v>
      </c>
      <c r="H115" s="110"/>
      <c r="I115" s="110"/>
      <c r="J115" s="110"/>
      <c r="K115" s="196">
        <v>2</v>
      </c>
      <c r="L115" s="198" t="s">
        <v>767</v>
      </c>
      <c r="M115" s="198"/>
    </row>
    <row r="116" spans="1:13" ht="15" customHeight="1" x14ac:dyDescent="0.2">
      <c r="A116" s="205"/>
      <c r="B116" s="205"/>
      <c r="C116" s="206"/>
      <c r="D116" s="133"/>
      <c r="E116" s="207"/>
      <c r="F116" s="207"/>
      <c r="G116" s="206"/>
      <c r="H116" s="115"/>
      <c r="I116" s="115"/>
      <c r="J116" s="115"/>
      <c r="K116" s="208"/>
      <c r="L116" s="205"/>
      <c r="M116" s="205"/>
    </row>
    <row r="117" spans="1:13" ht="15" customHeight="1" x14ac:dyDescent="0.2">
      <c r="A117" s="205"/>
      <c r="B117" s="205"/>
      <c r="C117" s="206"/>
      <c r="D117" s="133"/>
      <c r="E117" s="207"/>
      <c r="F117" s="207"/>
      <c r="G117" s="206"/>
      <c r="H117" s="115"/>
      <c r="I117" s="115"/>
      <c r="J117" s="115"/>
      <c r="K117" s="208"/>
      <c r="L117" s="205"/>
      <c r="M117" s="205"/>
    </row>
    <row r="118" spans="1:13" ht="15" customHeight="1" x14ac:dyDescent="0.2">
      <c r="A118" s="199"/>
      <c r="B118" s="199"/>
      <c r="C118" s="201"/>
      <c r="D118" s="132">
        <f>50000+817236</f>
        <v>867236</v>
      </c>
      <c r="E118" s="203"/>
      <c r="F118" s="203"/>
      <c r="G118" s="201"/>
      <c r="H118" s="112"/>
      <c r="I118" s="112">
        <v>1.4</v>
      </c>
      <c r="J118" s="112">
        <v>0.6</v>
      </c>
      <c r="K118" s="197"/>
      <c r="L118" s="199"/>
      <c r="M118" s="199"/>
    </row>
    <row r="119" spans="1:13" ht="54.75" customHeight="1" x14ac:dyDescent="0.2">
      <c r="A119" s="136">
        <v>76</v>
      </c>
      <c r="B119" s="120" t="s">
        <v>901</v>
      </c>
      <c r="C119" s="139" t="s">
        <v>902</v>
      </c>
      <c r="D119" s="140">
        <v>189161.44</v>
      </c>
      <c r="E119" s="137"/>
      <c r="F119" s="124" t="s">
        <v>751</v>
      </c>
      <c r="G119" s="138"/>
      <c r="H119" s="138"/>
      <c r="I119" s="138"/>
      <c r="J119" s="138"/>
      <c r="K119" s="141"/>
      <c r="L119" s="136"/>
      <c r="M119" s="136"/>
    </row>
    <row r="120" spans="1:13" ht="64.5" customHeight="1" x14ac:dyDescent="0.2">
      <c r="A120" s="136">
        <v>77</v>
      </c>
      <c r="B120" s="120" t="s">
        <v>903</v>
      </c>
      <c r="C120" s="139" t="s">
        <v>902</v>
      </c>
      <c r="D120" s="140">
        <v>416455.26</v>
      </c>
      <c r="E120" s="137"/>
      <c r="F120" s="124" t="s">
        <v>751</v>
      </c>
      <c r="G120" s="138"/>
      <c r="H120" s="138"/>
      <c r="I120" s="138"/>
      <c r="J120" s="138"/>
      <c r="K120" s="141"/>
      <c r="L120" s="136"/>
      <c r="M120" s="136"/>
    </row>
    <row r="121" spans="1:13" s="29" customFormat="1" ht="57" customHeight="1" x14ac:dyDescent="0.2">
      <c r="A121" s="116">
        <v>76</v>
      </c>
      <c r="B121" s="113" t="s">
        <v>752</v>
      </c>
      <c r="C121" s="119" t="s">
        <v>932</v>
      </c>
      <c r="D121" s="125">
        <f>10000+718019</f>
        <v>728019</v>
      </c>
      <c r="E121" s="126"/>
      <c r="F121" s="124" t="s">
        <v>751</v>
      </c>
      <c r="G121" s="119" t="s">
        <v>904</v>
      </c>
      <c r="H121" s="119"/>
      <c r="I121" s="120">
        <v>0.7</v>
      </c>
      <c r="J121" s="120"/>
      <c r="K121" s="113">
        <v>0.7</v>
      </c>
      <c r="L121" s="124" t="s">
        <v>767</v>
      </c>
      <c r="M121" s="28"/>
    </row>
    <row r="122" spans="1:13" ht="17.25" customHeight="1" x14ac:dyDescent="0.2">
      <c r="A122" s="198">
        <v>77</v>
      </c>
      <c r="B122" s="194" t="s">
        <v>752</v>
      </c>
      <c r="C122" s="200" t="s">
        <v>933</v>
      </c>
      <c r="D122" s="122">
        <f>10000+783293</f>
        <v>793293</v>
      </c>
      <c r="E122" s="202"/>
      <c r="F122" s="202" t="s">
        <v>751</v>
      </c>
      <c r="G122" s="194" t="s">
        <v>905</v>
      </c>
      <c r="H122" s="110"/>
      <c r="I122" s="110"/>
      <c r="J122" s="110"/>
      <c r="K122" s="196">
        <v>1.74</v>
      </c>
      <c r="L122" s="198" t="s">
        <v>767</v>
      </c>
      <c r="M122" s="198"/>
    </row>
    <row r="123" spans="1:13" ht="42" customHeight="1" x14ac:dyDescent="0.2">
      <c r="A123" s="199"/>
      <c r="B123" s="195"/>
      <c r="C123" s="201"/>
      <c r="D123" s="132"/>
      <c r="E123" s="203"/>
      <c r="F123" s="204"/>
      <c r="G123" s="195"/>
      <c r="H123" s="112"/>
      <c r="I123" s="112">
        <v>1.74</v>
      </c>
      <c r="J123" s="112"/>
      <c r="K123" s="197"/>
      <c r="L123" s="199"/>
      <c r="M123" s="199"/>
    </row>
    <row r="124" spans="1:13" ht="48.75" customHeight="1" x14ac:dyDescent="0.2">
      <c r="A124" s="116">
        <v>78</v>
      </c>
      <c r="B124" s="120" t="s">
        <v>907</v>
      </c>
      <c r="C124" s="119" t="s">
        <v>908</v>
      </c>
      <c r="D124" s="129">
        <v>128269</v>
      </c>
      <c r="E124" s="116"/>
      <c r="F124" s="124" t="s">
        <v>751</v>
      </c>
      <c r="G124" s="128"/>
      <c r="H124" s="128"/>
      <c r="I124" s="128"/>
      <c r="J124" s="128"/>
      <c r="K124" s="143"/>
      <c r="L124" s="120"/>
      <c r="M124" s="126"/>
    </row>
    <row r="125" spans="1:13" ht="49.5" customHeight="1" x14ac:dyDescent="0.2">
      <c r="A125" s="116">
        <v>79</v>
      </c>
      <c r="B125" s="120" t="s">
        <v>907</v>
      </c>
      <c r="C125" s="119" t="s">
        <v>909</v>
      </c>
      <c r="D125" s="129">
        <v>429869</v>
      </c>
      <c r="E125" s="116"/>
      <c r="F125" s="124" t="s">
        <v>751</v>
      </c>
      <c r="G125" s="128"/>
      <c r="H125" s="128"/>
      <c r="I125" s="128"/>
      <c r="J125" s="128"/>
      <c r="K125" s="143"/>
      <c r="L125" s="120"/>
      <c r="M125" s="126"/>
    </row>
    <row r="126" spans="1:13" ht="64.5" customHeight="1" x14ac:dyDescent="0.2">
      <c r="A126" s="116">
        <v>80</v>
      </c>
      <c r="B126" s="120" t="s">
        <v>907</v>
      </c>
      <c r="C126" s="119" t="s">
        <v>910</v>
      </c>
      <c r="D126" s="129">
        <v>267571</v>
      </c>
      <c r="E126" s="116"/>
      <c r="F126" s="124" t="s">
        <v>751</v>
      </c>
      <c r="G126" s="128"/>
      <c r="H126" s="128"/>
      <c r="I126" s="128"/>
      <c r="J126" s="128"/>
      <c r="K126" s="143"/>
      <c r="L126" s="120"/>
      <c r="M126" s="126"/>
    </row>
    <row r="127" spans="1:13" ht="55.5" customHeight="1" x14ac:dyDescent="0.2">
      <c r="A127" s="116">
        <v>81</v>
      </c>
      <c r="B127" s="120" t="s">
        <v>907</v>
      </c>
      <c r="C127" s="119" t="s">
        <v>911</v>
      </c>
      <c r="D127" s="129">
        <v>136574</v>
      </c>
      <c r="E127" s="116"/>
      <c r="F127" s="124" t="s">
        <v>751</v>
      </c>
      <c r="G127" s="128"/>
      <c r="H127" s="128"/>
      <c r="I127" s="128"/>
      <c r="J127" s="128"/>
      <c r="K127" s="143"/>
      <c r="L127" s="120"/>
      <c r="M127" s="126"/>
    </row>
    <row r="128" spans="1:13" ht="62.25" customHeight="1" x14ac:dyDescent="0.2">
      <c r="A128" s="116">
        <v>82</v>
      </c>
      <c r="B128" s="120" t="s">
        <v>907</v>
      </c>
      <c r="C128" s="119" t="s">
        <v>912</v>
      </c>
      <c r="D128" s="129">
        <v>360961</v>
      </c>
      <c r="E128" s="116"/>
      <c r="F128" s="124" t="s">
        <v>751</v>
      </c>
      <c r="G128" s="128"/>
      <c r="H128" s="128"/>
      <c r="I128" s="128"/>
      <c r="J128" s="128"/>
      <c r="K128" s="143"/>
      <c r="L128" s="120"/>
      <c r="M128" s="126"/>
    </row>
    <row r="129" spans="1:13" ht="54.75" customHeight="1" x14ac:dyDescent="0.2">
      <c r="A129" s="116">
        <v>83</v>
      </c>
      <c r="B129" s="120" t="s">
        <v>907</v>
      </c>
      <c r="C129" s="119" t="s">
        <v>913</v>
      </c>
      <c r="D129" s="129">
        <v>214119</v>
      </c>
      <c r="E129" s="116"/>
      <c r="F129" s="124" t="s">
        <v>751</v>
      </c>
      <c r="G129" s="128"/>
      <c r="H129" s="128"/>
      <c r="I129" s="128"/>
      <c r="J129" s="128"/>
      <c r="K129" s="143"/>
      <c r="L129" s="120"/>
      <c r="M129" s="126"/>
    </row>
    <row r="130" spans="1:13" ht="53.25" customHeight="1" x14ac:dyDescent="0.2">
      <c r="A130" s="116">
        <v>84</v>
      </c>
      <c r="B130" s="120" t="s">
        <v>907</v>
      </c>
      <c r="C130" s="121" t="s">
        <v>914</v>
      </c>
      <c r="D130" s="113">
        <v>652051</v>
      </c>
      <c r="E130" s="142"/>
      <c r="F130" s="124" t="s">
        <v>751</v>
      </c>
      <c r="G130" s="103"/>
      <c r="H130" s="103"/>
      <c r="I130" s="103"/>
      <c r="J130" s="103"/>
      <c r="K130" s="76"/>
      <c r="L130" s="99"/>
      <c r="M130" s="142"/>
    </row>
    <row r="131" spans="1:13" ht="54" customHeight="1" x14ac:dyDescent="0.2">
      <c r="A131" s="116">
        <v>85</v>
      </c>
      <c r="B131" s="120" t="s">
        <v>907</v>
      </c>
      <c r="C131" s="121" t="s">
        <v>915</v>
      </c>
      <c r="D131" s="113">
        <v>8072</v>
      </c>
      <c r="E131" s="142"/>
      <c r="F131" s="124" t="s">
        <v>751</v>
      </c>
      <c r="G131" s="103"/>
      <c r="H131" s="103"/>
      <c r="I131" s="103"/>
      <c r="J131" s="103"/>
      <c r="K131" s="76"/>
      <c r="L131" s="99"/>
      <c r="M131" s="142"/>
    </row>
    <row r="132" spans="1:13" ht="58.5" customHeight="1" x14ac:dyDescent="0.2">
      <c r="A132" s="116">
        <v>86</v>
      </c>
      <c r="B132" s="120" t="s">
        <v>916</v>
      </c>
      <c r="C132" s="121" t="s">
        <v>917</v>
      </c>
      <c r="D132" s="144">
        <v>4926342.5</v>
      </c>
      <c r="E132" s="142"/>
      <c r="F132" s="124" t="s">
        <v>751</v>
      </c>
      <c r="G132" s="103"/>
      <c r="H132" s="103"/>
      <c r="I132" s="103"/>
      <c r="J132" s="103"/>
      <c r="K132" s="76"/>
      <c r="L132" s="99"/>
      <c r="M132" s="142"/>
    </row>
    <row r="133" spans="1:13" ht="53.25" customHeight="1" x14ac:dyDescent="0.2">
      <c r="A133" s="116">
        <v>87</v>
      </c>
      <c r="B133" s="120" t="s">
        <v>916</v>
      </c>
      <c r="C133" s="121" t="s">
        <v>918</v>
      </c>
      <c r="D133" s="145">
        <v>1099813</v>
      </c>
      <c r="E133" s="142"/>
      <c r="F133" s="124" t="s">
        <v>751</v>
      </c>
      <c r="G133" s="103"/>
      <c r="H133" s="103"/>
      <c r="I133" s="103"/>
      <c r="J133" s="103"/>
      <c r="K133" s="76"/>
      <c r="L133" s="99"/>
      <c r="M133" s="142"/>
    </row>
    <row r="134" spans="1:13" ht="61.5" customHeight="1" x14ac:dyDescent="0.2">
      <c r="A134" s="116">
        <v>88</v>
      </c>
      <c r="B134" s="120" t="s">
        <v>916</v>
      </c>
      <c r="C134" s="121" t="s">
        <v>919</v>
      </c>
      <c r="D134" s="145">
        <v>740281</v>
      </c>
      <c r="E134" s="142"/>
      <c r="F134" s="124" t="s">
        <v>751</v>
      </c>
      <c r="G134" s="103"/>
      <c r="H134" s="103"/>
      <c r="I134" s="103"/>
      <c r="J134" s="103"/>
      <c r="K134" s="76"/>
      <c r="L134" s="99"/>
      <c r="M134" s="142"/>
    </row>
    <row r="135" spans="1:13" ht="57" customHeight="1" x14ac:dyDescent="0.2">
      <c r="A135" s="116">
        <v>89</v>
      </c>
      <c r="B135" s="120" t="s">
        <v>916</v>
      </c>
      <c r="C135" s="121" t="s">
        <v>920</v>
      </c>
      <c r="D135" s="145">
        <v>366062</v>
      </c>
      <c r="E135" s="142"/>
      <c r="F135" s="124" t="s">
        <v>751</v>
      </c>
      <c r="G135" s="103"/>
      <c r="H135" s="103"/>
      <c r="I135" s="103"/>
      <c r="J135" s="103"/>
      <c r="K135" s="76"/>
      <c r="L135" s="99"/>
      <c r="M135" s="142"/>
    </row>
    <row r="136" spans="1:13" ht="48" customHeight="1" x14ac:dyDescent="0.2">
      <c r="A136" s="116">
        <v>90</v>
      </c>
      <c r="B136" s="120" t="s">
        <v>916</v>
      </c>
      <c r="C136" s="121" t="s">
        <v>921</v>
      </c>
      <c r="D136" s="145">
        <v>203437</v>
      </c>
      <c r="E136" s="142"/>
      <c r="F136" s="124" t="s">
        <v>751</v>
      </c>
      <c r="G136" s="103"/>
      <c r="H136" s="103"/>
      <c r="I136" s="103"/>
      <c r="J136" s="103"/>
      <c r="K136" s="76"/>
      <c r="L136" s="99"/>
      <c r="M136" s="142"/>
    </row>
    <row r="137" spans="1:13" ht="49.5" customHeight="1" x14ac:dyDescent="0.2">
      <c r="A137" s="116">
        <v>91</v>
      </c>
      <c r="B137" s="120" t="s">
        <v>916</v>
      </c>
      <c r="C137" s="121" t="s">
        <v>922</v>
      </c>
      <c r="D137" s="145">
        <f>156218+271895</f>
        <v>428113</v>
      </c>
      <c r="E137" s="142"/>
      <c r="F137" s="124" t="s">
        <v>751</v>
      </c>
      <c r="G137" s="103"/>
      <c r="H137" s="103"/>
      <c r="I137" s="103"/>
      <c r="J137" s="103"/>
      <c r="K137" s="76"/>
      <c r="L137" s="99"/>
      <c r="M137" s="142"/>
    </row>
    <row r="138" spans="1:13" ht="57" customHeight="1" x14ac:dyDescent="0.2">
      <c r="A138" s="116">
        <v>92</v>
      </c>
      <c r="B138" s="120" t="s">
        <v>916</v>
      </c>
      <c r="C138" s="121" t="s">
        <v>923</v>
      </c>
      <c r="D138" s="145">
        <f>62388+233887</f>
        <v>296275</v>
      </c>
      <c r="E138" s="142"/>
      <c r="F138" s="124" t="s">
        <v>751</v>
      </c>
      <c r="G138" s="103"/>
      <c r="H138" s="103"/>
      <c r="I138" s="103"/>
      <c r="J138" s="103"/>
      <c r="K138" s="76"/>
      <c r="L138" s="99"/>
      <c r="M138" s="142"/>
    </row>
    <row r="139" spans="1:13" ht="51" customHeight="1" x14ac:dyDescent="0.2">
      <c r="A139" s="116">
        <v>93</v>
      </c>
      <c r="B139" s="120" t="s">
        <v>916</v>
      </c>
      <c r="C139" s="121" t="s">
        <v>924</v>
      </c>
      <c r="D139" s="145">
        <v>504124</v>
      </c>
      <c r="E139" s="142"/>
      <c r="F139" s="124" t="s">
        <v>751</v>
      </c>
      <c r="G139" s="103"/>
      <c r="H139" s="103"/>
      <c r="I139" s="103"/>
      <c r="J139" s="103"/>
      <c r="K139" s="76"/>
      <c r="L139" s="99"/>
      <c r="M139" s="142"/>
    </row>
    <row r="140" spans="1:13" ht="54" customHeight="1" x14ac:dyDescent="0.2">
      <c r="A140" s="116">
        <v>94</v>
      </c>
      <c r="B140" s="120" t="s">
        <v>916</v>
      </c>
      <c r="C140" s="103" t="s">
        <v>925</v>
      </c>
      <c r="D140" s="145">
        <v>278215</v>
      </c>
      <c r="E140" s="142"/>
      <c r="F140" s="124" t="s">
        <v>751</v>
      </c>
      <c r="G140" s="103"/>
      <c r="H140" s="103"/>
      <c r="I140" s="103"/>
      <c r="J140" s="103"/>
      <c r="K140" s="76"/>
      <c r="L140" s="99"/>
      <c r="M140" s="142"/>
    </row>
    <row r="141" spans="1:13" ht="54" customHeight="1" x14ac:dyDescent="0.2">
      <c r="A141" s="116">
        <v>95</v>
      </c>
      <c r="B141" s="120" t="s">
        <v>916</v>
      </c>
      <c r="C141" s="103" t="s">
        <v>926</v>
      </c>
      <c r="D141" s="145">
        <v>434366</v>
      </c>
      <c r="E141" s="142"/>
      <c r="F141" s="124" t="s">
        <v>751</v>
      </c>
      <c r="G141" s="103"/>
      <c r="H141" s="103"/>
      <c r="I141" s="103"/>
      <c r="J141" s="103"/>
      <c r="K141" s="76"/>
      <c r="L141" s="99"/>
      <c r="M141" s="142"/>
    </row>
    <row r="142" spans="1:13" ht="51" x14ac:dyDescent="0.2">
      <c r="A142" s="116">
        <v>96</v>
      </c>
      <c r="B142" s="120" t="s">
        <v>916</v>
      </c>
      <c r="C142" s="121" t="s">
        <v>927</v>
      </c>
      <c r="D142" s="145">
        <v>2537964</v>
      </c>
      <c r="E142" s="142"/>
      <c r="F142" s="124" t="s">
        <v>751</v>
      </c>
      <c r="G142" s="103"/>
      <c r="H142" s="103"/>
      <c r="I142" s="103"/>
      <c r="J142" s="103"/>
      <c r="K142" s="76"/>
      <c r="L142" s="99"/>
      <c r="M142" s="142"/>
    </row>
    <row r="143" spans="1:13" ht="51" x14ac:dyDescent="0.2">
      <c r="A143" s="116">
        <v>97</v>
      </c>
      <c r="B143" s="120" t="s">
        <v>916</v>
      </c>
      <c r="C143" s="121" t="s">
        <v>928</v>
      </c>
      <c r="D143" s="145">
        <f>2402484</f>
        <v>2402484</v>
      </c>
      <c r="E143" s="142"/>
      <c r="F143" s="124" t="s">
        <v>751</v>
      </c>
      <c r="G143" s="103"/>
      <c r="H143" s="103"/>
      <c r="I143" s="103"/>
      <c r="J143" s="103"/>
      <c r="K143" s="76"/>
      <c r="L143" s="99"/>
      <c r="M143" s="142"/>
    </row>
    <row r="144" spans="1:13" ht="51" x14ac:dyDescent="0.2">
      <c r="A144" s="116">
        <v>98</v>
      </c>
      <c r="B144" s="120" t="s">
        <v>916</v>
      </c>
      <c r="C144" s="121" t="s">
        <v>929</v>
      </c>
      <c r="D144" s="145">
        <v>702807</v>
      </c>
      <c r="E144" s="142"/>
      <c r="F144" s="124" t="s">
        <v>751</v>
      </c>
      <c r="G144" s="103"/>
      <c r="H144" s="103"/>
      <c r="I144" s="103"/>
      <c r="J144" s="103"/>
      <c r="K144" s="76"/>
      <c r="L144" s="99"/>
      <c r="M144" s="142"/>
    </row>
    <row r="145" spans="1:13" ht="51" x14ac:dyDescent="0.2">
      <c r="A145" s="116">
        <v>99</v>
      </c>
      <c r="B145" s="120" t="s">
        <v>916</v>
      </c>
      <c r="C145" s="103" t="s">
        <v>930</v>
      </c>
      <c r="D145" s="145">
        <v>370922</v>
      </c>
      <c r="E145" s="142"/>
      <c r="F145" s="124" t="s">
        <v>751</v>
      </c>
      <c r="G145" s="103"/>
      <c r="H145" s="103"/>
      <c r="I145" s="103"/>
      <c r="J145" s="103"/>
      <c r="K145" s="76"/>
      <c r="L145" s="99"/>
      <c r="M145" s="142"/>
    </row>
    <row r="146" spans="1:13" ht="51" x14ac:dyDescent="0.2">
      <c r="A146" s="116">
        <v>100</v>
      </c>
      <c r="B146" s="120" t="s">
        <v>916</v>
      </c>
      <c r="C146" s="103" t="s">
        <v>931</v>
      </c>
      <c r="D146" s="145">
        <v>677051</v>
      </c>
      <c r="E146" s="142"/>
      <c r="F146" s="124" t="s">
        <v>751</v>
      </c>
      <c r="G146" s="103"/>
      <c r="H146" s="103"/>
      <c r="I146" s="103"/>
      <c r="J146" s="103"/>
      <c r="K146" s="76"/>
      <c r="L146" s="99"/>
      <c r="M146" s="142"/>
    </row>
    <row r="147" spans="1:13" ht="51" x14ac:dyDescent="0.2">
      <c r="A147" s="98">
        <v>101</v>
      </c>
      <c r="B147" s="242" t="s">
        <v>726</v>
      </c>
      <c r="C147" s="242" t="s">
        <v>727</v>
      </c>
      <c r="D147" s="243">
        <v>4926342.5</v>
      </c>
      <c r="E147" s="244"/>
      <c r="F147" s="124" t="s">
        <v>751</v>
      </c>
      <c r="G147" s="103"/>
      <c r="H147" s="103"/>
      <c r="I147" s="103"/>
      <c r="J147" s="103"/>
      <c r="K147" s="76"/>
      <c r="L147" s="76"/>
      <c r="M147" s="76"/>
    </row>
    <row r="149" spans="1:13" x14ac:dyDescent="0.2">
      <c r="B149" s="193"/>
      <c r="C149" s="193"/>
      <c r="D149" s="193"/>
      <c r="E149" s="193"/>
    </row>
    <row r="151" spans="1:13" x14ac:dyDescent="0.2">
      <c r="B151" s="193"/>
      <c r="C151" s="193"/>
      <c r="D151" s="193"/>
      <c r="E151" s="193"/>
    </row>
  </sheetData>
  <mergeCells count="322">
    <mergeCell ref="K3:K4"/>
    <mergeCell ref="L3:L4"/>
    <mergeCell ref="M3:M4"/>
    <mergeCell ref="B6:C6"/>
    <mergeCell ref="B1:M1"/>
    <mergeCell ref="C2:G2"/>
    <mergeCell ref="A3:A4"/>
    <mergeCell ref="B3:B4"/>
    <mergeCell ref="C3:C4"/>
    <mergeCell ref="D3:D4"/>
    <mergeCell ref="E3:E4"/>
    <mergeCell ref="F3:F4"/>
    <mergeCell ref="H3:J3"/>
    <mergeCell ref="F8:F9"/>
    <mergeCell ref="G8:G9"/>
    <mergeCell ref="H8:H9"/>
    <mergeCell ref="K8:K9"/>
    <mergeCell ref="L8:L9"/>
    <mergeCell ref="M8:M9"/>
    <mergeCell ref="A8:A9"/>
    <mergeCell ref="B8:B9"/>
    <mergeCell ref="C8:C9"/>
    <mergeCell ref="E8:E9"/>
    <mergeCell ref="K10:K11"/>
    <mergeCell ref="L10:L11"/>
    <mergeCell ref="M10:M11"/>
    <mergeCell ref="A12:A14"/>
    <mergeCell ref="B12:B14"/>
    <mergeCell ref="C12:C14"/>
    <mergeCell ref="E12:E14"/>
    <mergeCell ref="F12:F14"/>
    <mergeCell ref="G12:G14"/>
    <mergeCell ref="A10:A11"/>
    <mergeCell ref="B10:B11"/>
    <mergeCell ref="C10:C11"/>
    <mergeCell ref="D10:D11"/>
    <mergeCell ref="E10:E11"/>
    <mergeCell ref="F10:F11"/>
    <mergeCell ref="G10:G11"/>
    <mergeCell ref="K16:K17"/>
    <mergeCell ref="L16:L17"/>
    <mergeCell ref="M16:M17"/>
    <mergeCell ref="A19:A20"/>
    <mergeCell ref="B19:B20"/>
    <mergeCell ref="C19:C20"/>
    <mergeCell ref="E19:E20"/>
    <mergeCell ref="K12:K14"/>
    <mergeCell ref="L12:L14"/>
    <mergeCell ref="M12:M14"/>
    <mergeCell ref="A16:A17"/>
    <mergeCell ref="B16:B17"/>
    <mergeCell ref="C16:C17"/>
    <mergeCell ref="E16:E17"/>
    <mergeCell ref="F16:F17"/>
    <mergeCell ref="G16:G17"/>
    <mergeCell ref="M22:M23"/>
    <mergeCell ref="A35:A36"/>
    <mergeCell ref="B35:B36"/>
    <mergeCell ref="C35:C36"/>
    <mergeCell ref="E35:E36"/>
    <mergeCell ref="F19:F20"/>
    <mergeCell ref="G19:G20"/>
    <mergeCell ref="K19:K20"/>
    <mergeCell ref="L19:L20"/>
    <mergeCell ref="M19:M20"/>
    <mergeCell ref="A22:A23"/>
    <mergeCell ref="B22:B23"/>
    <mergeCell ref="C22:C23"/>
    <mergeCell ref="E22:E23"/>
    <mergeCell ref="A39:A40"/>
    <mergeCell ref="B39:B40"/>
    <mergeCell ref="C39:C40"/>
    <mergeCell ref="D39:D40"/>
    <mergeCell ref="E39:E40"/>
    <mergeCell ref="F22:F23"/>
    <mergeCell ref="G22:G23"/>
    <mergeCell ref="K22:K23"/>
    <mergeCell ref="L22:L23"/>
    <mergeCell ref="F39:F40"/>
    <mergeCell ref="G39:G40"/>
    <mergeCell ref="K39:K40"/>
    <mergeCell ref="L39:L40"/>
    <mergeCell ref="M39:M40"/>
    <mergeCell ref="F35:F36"/>
    <mergeCell ref="G35:G36"/>
    <mergeCell ref="K35:K36"/>
    <mergeCell ref="L35:L36"/>
    <mergeCell ref="M35:M36"/>
    <mergeCell ref="G42:G43"/>
    <mergeCell ref="L42:L43"/>
    <mergeCell ref="M42:M43"/>
    <mergeCell ref="B45:B46"/>
    <mergeCell ref="C45:C46"/>
    <mergeCell ref="D45:D46"/>
    <mergeCell ref="E45:E46"/>
    <mergeCell ref="F45:F46"/>
    <mergeCell ref="A42:A43"/>
    <mergeCell ref="B42:B43"/>
    <mergeCell ref="C42:C43"/>
    <mergeCell ref="E42:E43"/>
    <mergeCell ref="F42:F43"/>
    <mergeCell ref="A50:A51"/>
    <mergeCell ref="B50:B51"/>
    <mergeCell ref="C50:C51"/>
    <mergeCell ref="E50:E51"/>
    <mergeCell ref="G45:G46"/>
    <mergeCell ref="K45:K46"/>
    <mergeCell ref="L45:L46"/>
    <mergeCell ref="M45:M46"/>
    <mergeCell ref="A48:A49"/>
    <mergeCell ref="B48:B49"/>
    <mergeCell ref="C48:C49"/>
    <mergeCell ref="D48:D49"/>
    <mergeCell ref="E48:E49"/>
    <mergeCell ref="F50:F51"/>
    <mergeCell ref="G50:G51"/>
    <mergeCell ref="K50:K51"/>
    <mergeCell ref="L50:L51"/>
    <mergeCell ref="M50:M51"/>
    <mergeCell ref="F48:F49"/>
    <mergeCell ref="G48:G49"/>
    <mergeCell ref="K48:K49"/>
    <mergeCell ref="L48:L49"/>
    <mergeCell ref="M48:M49"/>
    <mergeCell ref="A45:A46"/>
    <mergeCell ref="M52:M53"/>
    <mergeCell ref="A54:A55"/>
    <mergeCell ref="B54:B55"/>
    <mergeCell ref="C54:C55"/>
    <mergeCell ref="D54:D55"/>
    <mergeCell ref="E54:E55"/>
    <mergeCell ref="F54:F55"/>
    <mergeCell ref="G54:G55"/>
    <mergeCell ref="K54:K55"/>
    <mergeCell ref="A52:A53"/>
    <mergeCell ref="B52:B53"/>
    <mergeCell ref="C52:C53"/>
    <mergeCell ref="E52:E53"/>
    <mergeCell ref="F52:F53"/>
    <mergeCell ref="G52:G53"/>
    <mergeCell ref="K52:K53"/>
    <mergeCell ref="L52:L53"/>
    <mergeCell ref="L56:L57"/>
    <mergeCell ref="M56:M57"/>
    <mergeCell ref="A58:A59"/>
    <mergeCell ref="B58:B59"/>
    <mergeCell ref="C58:C59"/>
    <mergeCell ref="E58:E59"/>
    <mergeCell ref="F58:F59"/>
    <mergeCell ref="L54:L55"/>
    <mergeCell ref="M54:M55"/>
    <mergeCell ref="A56:A57"/>
    <mergeCell ref="B56:B57"/>
    <mergeCell ref="C56:C57"/>
    <mergeCell ref="E56:E57"/>
    <mergeCell ref="F56:F57"/>
    <mergeCell ref="G56:G57"/>
    <mergeCell ref="K56:K57"/>
    <mergeCell ref="G58:G59"/>
    <mergeCell ref="K58:K59"/>
    <mergeCell ref="L58:L59"/>
    <mergeCell ref="M58:M59"/>
    <mergeCell ref="A61:A62"/>
    <mergeCell ref="B61:B62"/>
    <mergeCell ref="C61:C62"/>
    <mergeCell ref="D61:D62"/>
    <mergeCell ref="E61:E62"/>
    <mergeCell ref="M63:M64"/>
    <mergeCell ref="F61:F62"/>
    <mergeCell ref="G61:G62"/>
    <mergeCell ref="K61:K62"/>
    <mergeCell ref="L61:L62"/>
    <mergeCell ref="M61:M62"/>
    <mergeCell ref="A63:A64"/>
    <mergeCell ref="B63:B64"/>
    <mergeCell ref="C63:C64"/>
    <mergeCell ref="D63:D64"/>
    <mergeCell ref="E63:E64"/>
    <mergeCell ref="A65:A66"/>
    <mergeCell ref="B65:B66"/>
    <mergeCell ref="C65:C66"/>
    <mergeCell ref="D65:D66"/>
    <mergeCell ref="E65:E66"/>
    <mergeCell ref="F63:F64"/>
    <mergeCell ref="G63:G64"/>
    <mergeCell ref="K63:K64"/>
    <mergeCell ref="L63:L64"/>
    <mergeCell ref="G69:G71"/>
    <mergeCell ref="K69:K71"/>
    <mergeCell ref="L69:L71"/>
    <mergeCell ref="M69:M71"/>
    <mergeCell ref="F65:F66"/>
    <mergeCell ref="G65:G66"/>
    <mergeCell ref="K65:K66"/>
    <mergeCell ref="L65:L66"/>
    <mergeCell ref="M65:M66"/>
    <mergeCell ref="A85:A86"/>
    <mergeCell ref="B85:B86"/>
    <mergeCell ref="C85:C86"/>
    <mergeCell ref="E85:E86"/>
    <mergeCell ref="A81:A82"/>
    <mergeCell ref="B81:B82"/>
    <mergeCell ref="C81:C82"/>
    <mergeCell ref="E81:E82"/>
    <mergeCell ref="F69:F71"/>
    <mergeCell ref="A69:A71"/>
    <mergeCell ref="B69:B71"/>
    <mergeCell ref="C69:C71"/>
    <mergeCell ref="E69:E71"/>
    <mergeCell ref="F85:F86"/>
    <mergeCell ref="G85:G86"/>
    <mergeCell ref="K85:K86"/>
    <mergeCell ref="L85:L86"/>
    <mergeCell ref="M85:M86"/>
    <mergeCell ref="F81:F82"/>
    <mergeCell ref="G81:G82"/>
    <mergeCell ref="K81:K82"/>
    <mergeCell ref="L81:L82"/>
    <mergeCell ref="M81:M82"/>
    <mergeCell ref="M87:M88"/>
    <mergeCell ref="A94:A95"/>
    <mergeCell ref="B94:B95"/>
    <mergeCell ref="C94:C95"/>
    <mergeCell ref="E94:E95"/>
    <mergeCell ref="F94:F95"/>
    <mergeCell ref="G94:G95"/>
    <mergeCell ref="K94:K95"/>
    <mergeCell ref="L94:L95"/>
    <mergeCell ref="A87:A88"/>
    <mergeCell ref="B87:B88"/>
    <mergeCell ref="C87:C88"/>
    <mergeCell ref="E87:E88"/>
    <mergeCell ref="F87:F88"/>
    <mergeCell ref="G87:G88"/>
    <mergeCell ref="K87:K88"/>
    <mergeCell ref="L87:L88"/>
    <mergeCell ref="M94:M95"/>
    <mergeCell ref="M97:M98"/>
    <mergeCell ref="A99:A100"/>
    <mergeCell ref="B99:B100"/>
    <mergeCell ref="C99:C100"/>
    <mergeCell ref="D99:D100"/>
    <mergeCell ref="E99:E100"/>
    <mergeCell ref="F99:F100"/>
    <mergeCell ref="G99:G100"/>
    <mergeCell ref="K104:K105"/>
    <mergeCell ref="L104:L105"/>
    <mergeCell ref="M104:M105"/>
    <mergeCell ref="A97:A98"/>
    <mergeCell ref="B97:B98"/>
    <mergeCell ref="C97:C98"/>
    <mergeCell ref="D97:D98"/>
    <mergeCell ref="E97:E98"/>
    <mergeCell ref="F97:F98"/>
    <mergeCell ref="G97:G98"/>
    <mergeCell ref="K97:K98"/>
    <mergeCell ref="L97:L98"/>
    <mergeCell ref="M99:M100"/>
    <mergeCell ref="A104:A105"/>
    <mergeCell ref="B104:B105"/>
    <mergeCell ref="C104:C105"/>
    <mergeCell ref="E104:E105"/>
    <mergeCell ref="F104:F105"/>
    <mergeCell ref="G104:G105"/>
    <mergeCell ref="F106:F107"/>
    <mergeCell ref="G106:G107"/>
    <mergeCell ref="K106:K107"/>
    <mergeCell ref="L106:L107"/>
    <mergeCell ref="M106:M107"/>
    <mergeCell ref="C113:C114"/>
    <mergeCell ref="E113:E114"/>
    <mergeCell ref="F108:F109"/>
    <mergeCell ref="A106:A107"/>
    <mergeCell ref="B106:B107"/>
    <mergeCell ref="C106:C107"/>
    <mergeCell ref="E106:E107"/>
    <mergeCell ref="K99:K100"/>
    <mergeCell ref="L99:L100"/>
    <mergeCell ref="G108:G109"/>
    <mergeCell ref="K108:K109"/>
    <mergeCell ref="L108:L109"/>
    <mergeCell ref="M108:M109"/>
    <mergeCell ref="A110:A111"/>
    <mergeCell ref="B110:B111"/>
    <mergeCell ref="C110:C111"/>
    <mergeCell ref="E110:E111"/>
    <mergeCell ref="F113:F114"/>
    <mergeCell ref="G113:G114"/>
    <mergeCell ref="K113:K114"/>
    <mergeCell ref="L113:L114"/>
    <mergeCell ref="M113:M114"/>
    <mergeCell ref="F110:F111"/>
    <mergeCell ref="G110:G111"/>
    <mergeCell ref="K110:K111"/>
    <mergeCell ref="L110:L111"/>
    <mergeCell ref="M110:M111"/>
    <mergeCell ref="A108:A109"/>
    <mergeCell ref="B108:B109"/>
    <mergeCell ref="C108:C109"/>
    <mergeCell ref="E108:E109"/>
    <mergeCell ref="A113:A114"/>
    <mergeCell ref="B113:B114"/>
    <mergeCell ref="M115:M118"/>
    <mergeCell ref="A115:A118"/>
    <mergeCell ref="B115:B118"/>
    <mergeCell ref="C115:C118"/>
    <mergeCell ref="E115:E118"/>
    <mergeCell ref="F115:F118"/>
    <mergeCell ref="G115:G118"/>
    <mergeCell ref="K115:K118"/>
    <mergeCell ref="L115:L118"/>
    <mergeCell ref="B151:E151"/>
    <mergeCell ref="G122:G123"/>
    <mergeCell ref="K122:K123"/>
    <mergeCell ref="L122:L123"/>
    <mergeCell ref="M122:M123"/>
    <mergeCell ref="B149:E149"/>
    <mergeCell ref="A122:A123"/>
    <mergeCell ref="B122:B123"/>
    <mergeCell ref="C122:C123"/>
    <mergeCell ref="E122:E123"/>
    <mergeCell ref="F122:F123"/>
  </mergeCells>
  <pageMargins left="0" right="0" top="0.19685039370078741" bottom="0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 имущ</vt:lpstr>
      <vt:lpstr>Земля</vt:lpstr>
      <vt:lpstr>Дороги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2019-01-30T07:01:18Z</dcterms:modified>
</cp:coreProperties>
</file>