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6000"/>
  </bookViews>
  <sheets>
    <sheet name="прог 1" sheetId="3" r:id="rId1"/>
    <sheet name="прог 3" sheetId="4" r:id="rId2"/>
  </sheets>
  <calcPr calcId="145621"/>
</workbook>
</file>

<file path=xl/calcChain.xml><?xml version="1.0" encoding="utf-8"?>
<calcChain xmlns="http://schemas.openxmlformats.org/spreadsheetml/2006/main">
  <c r="I8" i="4" l="1"/>
  <c r="J8" i="4" l="1"/>
  <c r="L8" i="4"/>
  <c r="K8" i="4"/>
  <c r="F8" i="4" l="1"/>
  <c r="E8" i="4"/>
  <c r="G35" i="3" l="1"/>
  <c r="J20" i="3" l="1"/>
  <c r="J17" i="3" s="1"/>
  <c r="F52" i="3" l="1"/>
  <c r="E52" i="3"/>
  <c r="F51" i="3"/>
  <c r="E51" i="3"/>
  <c r="L50" i="3"/>
  <c r="K50" i="3"/>
  <c r="F49" i="3"/>
  <c r="E49" i="3"/>
  <c r="F48" i="3"/>
  <c r="E48" i="3"/>
  <c r="F47" i="3"/>
  <c r="E47" i="3"/>
  <c r="L46" i="3"/>
  <c r="K46" i="3"/>
  <c r="J46" i="3"/>
  <c r="I46" i="3"/>
  <c r="L45" i="3"/>
  <c r="F45" i="3" s="1"/>
  <c r="E45" i="3"/>
  <c r="F44" i="3"/>
  <c r="E44" i="3"/>
  <c r="E43" i="3"/>
  <c r="F42" i="3"/>
  <c r="E42" i="3"/>
  <c r="F41" i="3"/>
  <c r="E41" i="3"/>
  <c r="L40" i="3"/>
  <c r="K40" i="3"/>
  <c r="F39" i="3"/>
  <c r="E39" i="3"/>
  <c r="E37" i="3" s="1"/>
  <c r="F38" i="3"/>
  <c r="E38" i="3"/>
  <c r="K37" i="3"/>
  <c r="F36" i="3"/>
  <c r="F35" i="3" s="1"/>
  <c r="E36" i="3"/>
  <c r="E35" i="3" s="1"/>
  <c r="M35" i="3"/>
  <c r="H35" i="3"/>
  <c r="H8" i="3" s="1"/>
  <c r="L34" i="3"/>
  <c r="L33" i="3" s="1"/>
  <c r="F34" i="3"/>
  <c r="F33" i="3" s="1"/>
  <c r="E34" i="3"/>
  <c r="K33" i="3"/>
  <c r="E33" i="3"/>
  <c r="F32" i="3"/>
  <c r="E32" i="3"/>
  <c r="F31" i="3"/>
  <c r="E31" i="3"/>
  <c r="F30" i="3"/>
  <c r="E30" i="3"/>
  <c r="F29" i="3"/>
  <c r="E29" i="3"/>
  <c r="F28" i="3"/>
  <c r="E28" i="3"/>
  <c r="F27" i="3"/>
  <c r="E27" i="3"/>
  <c r="F26" i="3"/>
  <c r="F25" i="3" s="1"/>
  <c r="E26" i="3"/>
  <c r="L25" i="3"/>
  <c r="L22" i="3" s="1"/>
  <c r="K25" i="3"/>
  <c r="K22" i="3" s="1"/>
  <c r="J25" i="3"/>
  <c r="J22" i="3" s="1"/>
  <c r="I25" i="3"/>
  <c r="E25" i="3"/>
  <c r="F23" i="3"/>
  <c r="E23" i="3"/>
  <c r="I22" i="3"/>
  <c r="F21" i="3"/>
  <c r="E21" i="3"/>
  <c r="I20" i="3"/>
  <c r="E20" i="3" s="1"/>
  <c r="F20" i="3"/>
  <c r="F19" i="3"/>
  <c r="E19" i="3"/>
  <c r="F18" i="3"/>
  <c r="E18" i="3"/>
  <c r="L17" i="3"/>
  <c r="K17" i="3"/>
  <c r="F15" i="3"/>
  <c r="F13" i="3" s="1"/>
  <c r="E15" i="3"/>
  <c r="E13" i="3" s="1"/>
  <c r="F14" i="3"/>
  <c r="E14" i="3"/>
  <c r="L13" i="3"/>
  <c r="K13" i="3"/>
  <c r="J13" i="3"/>
  <c r="I13" i="3"/>
  <c r="F11" i="3"/>
  <c r="E11" i="3"/>
  <c r="G8" i="3"/>
  <c r="F37" i="3" l="1"/>
  <c r="E17" i="3"/>
  <c r="E50" i="3"/>
  <c r="F50" i="3"/>
  <c r="F17" i="3"/>
  <c r="F9" i="3" s="1"/>
  <c r="J9" i="3"/>
  <c r="J8" i="3" s="1"/>
  <c r="F46" i="3"/>
  <c r="E46" i="3"/>
  <c r="F40" i="3"/>
  <c r="E40" i="3"/>
  <c r="E22" i="3"/>
  <c r="F22" i="3"/>
  <c r="L9" i="3"/>
  <c r="L8" i="3" s="1"/>
  <c r="K9" i="3"/>
  <c r="K8" i="3" s="1"/>
  <c r="I17" i="3"/>
  <c r="I9" i="3" s="1"/>
  <c r="I8" i="3" s="1"/>
  <c r="F8" i="3" l="1"/>
  <c r="E9" i="3"/>
  <c r="E8" i="3" s="1"/>
</calcChain>
</file>

<file path=xl/sharedStrings.xml><?xml version="1.0" encoding="utf-8"?>
<sst xmlns="http://schemas.openxmlformats.org/spreadsheetml/2006/main" count="209" uniqueCount="122">
  <si>
    <t>№ п/п</t>
  </si>
  <si>
    <t xml:space="preserve">Наименование  программных мероприятий </t>
  </si>
  <si>
    <t>Срок реализации программы</t>
  </si>
  <si>
    <t>Объёмы финансирования, тыс. рублей</t>
  </si>
  <si>
    <t>всего</t>
  </si>
  <si>
    <t>в том числе по  источникам финансирования</t>
  </si>
  <si>
    <t>план</t>
  </si>
  <si>
    <t>факт</t>
  </si>
  <si>
    <t>федеральный бюджет</t>
  </si>
  <si>
    <t>областной бюджет</t>
  </si>
  <si>
    <t>местный бюджет</t>
  </si>
  <si>
    <t>Уровень освоения финансовых средств (%)</t>
  </si>
  <si>
    <t>Наименование целевых показателей (индикаторов) определяющих результативность реализации мероприятий</t>
  </si>
  <si>
    <t>Планируемые значения целевых показателей</t>
  </si>
  <si>
    <t>фактически достигнутые значения целевых показателей</t>
  </si>
  <si>
    <t>уровень достижения, (%)</t>
  </si>
  <si>
    <t>Создание условий для обеспечения качественными услугами ЖКХ населению Подгоренского городского поселения</t>
  </si>
  <si>
    <t>Обеспечение предоставления услуг населению в области жилищного хозяйства, предоставление субсидий жилищным организациям для улучшения состояния жилого фонда</t>
  </si>
  <si>
    <t>Доля многоквартирных домов, в которых проведен капитальный ремонт с учетом требований энергетической эффективности в общем количестве многоквартирных домов</t>
  </si>
  <si>
    <t>Удельный вес аврийного жилья</t>
  </si>
  <si>
    <t>1.1</t>
  </si>
  <si>
    <t>1.2</t>
  </si>
  <si>
    <t>Благоустройство территории городского поселения</t>
  </si>
  <si>
    <t>1.2.1</t>
  </si>
  <si>
    <t>Выполнение работ по ремонту дворовых территорий</t>
  </si>
  <si>
    <t>Количество благоустроенных дворовых территорий многоквартирных домов</t>
  </si>
  <si>
    <t>1.3</t>
  </si>
  <si>
    <t>Содействие развитию социальной и инженерной инфраструктуры Подгоренского городского поселения</t>
  </si>
  <si>
    <t>1.3.1</t>
  </si>
  <si>
    <t>Количество отремонтированных памятников, к общему числу</t>
  </si>
  <si>
    <t>Удельный вес озелененных территорий</t>
  </si>
  <si>
    <t>Реконструкция  сетей водоснабжения и водоотведения</t>
  </si>
  <si>
    <t>1.3.2</t>
  </si>
  <si>
    <t>Доля отремонтированных сетей коммунальной инфраструктуры не отвечающих нормативным требования, к общей протяженности</t>
  </si>
  <si>
    <t>Развитие социальной инфраструктуры</t>
  </si>
  <si>
    <t>Улучшение состояния автомобильных дорог</t>
  </si>
  <si>
    <t>Доля протяженности автомобильных дорог общего пользования местного значения, не отвечающих нормативным  требованиям, в общей протяженности автомобильных дорог общего пользования местного значения</t>
  </si>
  <si>
    <t>Общая протяженность автомобильных дорог местного значения с твердым покрытием, к общей протяженности</t>
  </si>
  <si>
    <t>Строительство и реконструкция объектов инфраструктуры</t>
  </si>
  <si>
    <t>1.2.2.</t>
  </si>
  <si>
    <t>2.1</t>
  </si>
  <si>
    <t>2.2.</t>
  </si>
  <si>
    <t>Мероприятие по строительству котельной</t>
  </si>
  <si>
    <t>2.2.1</t>
  </si>
  <si>
    <t>2.2.2</t>
  </si>
  <si>
    <t>Благоустройство мест массового отдыха населения</t>
  </si>
  <si>
    <t>Количество благоустроенных мест отдыха</t>
  </si>
  <si>
    <t>Подготовка проектно-сметных документаций для обеспечения развития инженерной инфраструктуры</t>
  </si>
  <si>
    <t>2.3</t>
  </si>
  <si>
    <t>Организация защиты населенияи территории Подгоренского городского поселения от чрезвычайных ситуаций.Обеспечение пожарной безопасности людей на объектах</t>
  </si>
  <si>
    <t>3</t>
  </si>
  <si>
    <t>2</t>
  </si>
  <si>
    <t>Доля ликвидированных последствий ЧС к возникшим</t>
  </si>
  <si>
    <t>Повышение готовности к ликвидации чрезвычайных ситуаций</t>
  </si>
  <si>
    <t>3.1</t>
  </si>
  <si>
    <t>4</t>
  </si>
  <si>
    <t>Финансовое обеспечение переданных полномочий и исполнение полномочий по осуществлению первичного воинского учета</t>
  </si>
  <si>
    <t>Исполнение полномочий по осуществлению первичного воинского учета на территриях, где отсутствуют военные комиссариаты</t>
  </si>
  <si>
    <t>4.5</t>
  </si>
  <si>
    <t>Соотношение фактического размера расходования субвенций , на осуществление первичного, воинского учета, в поселениях где отсутствуют военные комиссариаты к плану на год</t>
  </si>
  <si>
    <t>Социальная поддержка граждан Подгоренского городского поселения Подгоренского муниципального района Воронежской области</t>
  </si>
  <si>
    <t>5</t>
  </si>
  <si>
    <t>Организация  обеспечения финансовой помощи отдельным категориям граждан</t>
  </si>
  <si>
    <t>Обеспечение доплат к пенсиям по выслуге лет муниципальным служащим</t>
  </si>
  <si>
    <t>5.2</t>
  </si>
  <si>
    <t>5.1</t>
  </si>
  <si>
    <t>Удельный вес малоимущих граждан, получающих социальную помощь в общей численности обратившихся</t>
  </si>
  <si>
    <t>Уровень исполнения запланированного объема финансирования</t>
  </si>
  <si>
    <t>6.</t>
  </si>
  <si>
    <t>Обеспечение реализации муниципальной  программы</t>
  </si>
  <si>
    <t>Финансовое обеспечение деятельности Совета народных депутатов Подгоренского городского поселения</t>
  </si>
  <si>
    <t>Выполнение других расходных обязательств</t>
  </si>
  <si>
    <t>Управление резервным фондом администрации Подгоренского городского поселения и иными резервами на исполнение расходных обязательств Подгоренского городского поселения</t>
  </si>
  <si>
    <t>Процентные платежи по муниципальному долгу</t>
  </si>
  <si>
    <t>Уровень исполнения плановых назначений по расходам на реализацию подпрограммы</t>
  </si>
  <si>
    <t>6.1</t>
  </si>
  <si>
    <t>6.4</t>
  </si>
  <si>
    <t>6.5</t>
  </si>
  <si>
    <t>6.6</t>
  </si>
  <si>
    <t>Содержание территории в чистоте</t>
  </si>
  <si>
    <t>1.3.3.</t>
  </si>
  <si>
    <t>Мероприятие по содержанию муниципального имущества</t>
  </si>
  <si>
    <t>Удельный вес объектов инфраструктуры, отвечающих требованиям безопасности эксплуатации</t>
  </si>
  <si>
    <t>2.2.3</t>
  </si>
  <si>
    <t>Строительство высоковольтных линий</t>
  </si>
  <si>
    <t>6.7</t>
  </si>
  <si>
    <t>Плдготовка и проведение выборов в представительные органы местного самоуправления</t>
  </si>
  <si>
    <t>Программа социально-экономического развития Подгоренского городского поселения Подгоренского муниципального района Воронежской области</t>
  </si>
  <si>
    <t xml:space="preserve">Приложение к постановлению от 08.02.2016 г.  №36 "О внесении изменений в Порядок принятия решений о разработке муниципальных программ  Подгоренского муниципального района Воронежской области, их формирования и реализации, утверждённый постановлением
администрации Подгоренского муниципального района от 23.09.2013 г. №576"
</t>
  </si>
  <si>
    <t>7</t>
  </si>
  <si>
    <t>Создание условий для развития культурного и спортивного досугв на территории поселения</t>
  </si>
  <si>
    <t>7.1</t>
  </si>
  <si>
    <t>7.2</t>
  </si>
  <si>
    <t>Развитие культуры</t>
  </si>
  <si>
    <t>7.3</t>
  </si>
  <si>
    <t>Организация бибилотечного обслуживания населения</t>
  </si>
  <si>
    <t>Развитие физической культуры и массового спорта</t>
  </si>
  <si>
    <t>А.А.Барвенко</t>
  </si>
  <si>
    <t>Таблица 8 (в новой редакции)</t>
  </si>
  <si>
    <t>2.4</t>
  </si>
  <si>
    <t>Благоустройство и ремонт тротуаров</t>
  </si>
  <si>
    <t>2.6.</t>
  </si>
  <si>
    <t>Организация транспортного обслуживания населения в границах поселения</t>
  </si>
  <si>
    <t>Руководитель отдела</t>
  </si>
  <si>
    <t>Обеспечение общественного порядка на территории Подгоренского городского поселения Подгоренского муниципального района Воронежской области</t>
  </si>
  <si>
    <t>8.1</t>
  </si>
  <si>
    <t>8.2</t>
  </si>
  <si>
    <t>Организация деятельности добровольной народной дружины на территории Подгоренского городского поселения Подгоренского муниципального района Воронежской области</t>
  </si>
  <si>
    <t>Внедрение апаратно-программного комплекса "Безопасный город" (приобретение, установка, ввод в эксплуатацию и содержание камер)</t>
  </si>
  <si>
    <t>2.5</t>
  </si>
  <si>
    <t>Устройство пешеходных переходов на территории Подгоренского городского поселения</t>
  </si>
  <si>
    <t xml:space="preserve"> </t>
  </si>
  <si>
    <t>Реконструкция тепловых сетей</t>
  </si>
  <si>
    <t xml:space="preserve">факт </t>
  </si>
  <si>
    <t>Внебюджетные источники</t>
  </si>
  <si>
    <t>Мероприятие, направленные на приобретение коммунальной специализированной техники</t>
  </si>
  <si>
    <t>1.3.3.1</t>
  </si>
  <si>
    <t>2014-2021</t>
  </si>
  <si>
    <t>Программа Подгоренского городского поселения Подгоренского муниципального района Воронежской области "Обеспечение устойчивого сокращения непригодного для проживания жилищного фонда в 2019-2020 годах"</t>
  </si>
  <si>
    <t>Количество переселяемых граждан</t>
  </si>
  <si>
    <t xml:space="preserve">Отчет о ходе реализации  муниципальной адресной программы Подгоренского городского поселения "Программа социально-экономического развития Подгоренского городского поселения Подгоренского муниципального района Воронежской области" на 01.01.2020  год.
</t>
  </si>
  <si>
    <t xml:space="preserve">Отчет о ходе реализации  муниципальной адресной программы Подгоренского городского поселения "Обеспечение устойчивого сокращения непригодного для проживания жилищного фонда в 2019-2020 годах" на 1.01.2020  год.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</si>
</sst>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 Cyr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Calibri"/>
      <family val="2"/>
    </font>
    <font>
      <sz val="8"/>
      <color indexed="8"/>
      <name val="Times New Roman"/>
      <family val="1"/>
      <charset val="204"/>
    </font>
    <font>
      <sz val="8"/>
      <name val="Calibri"/>
      <family val="2"/>
    </font>
    <font>
      <b/>
      <sz val="12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8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/>
  </cellStyleXfs>
  <cellXfs count="109">
    <xf numFmtId="0" fontId="0" fillId="0" borderId="0" xfId="0"/>
    <xf numFmtId="0" fontId="1" fillId="0" borderId="1" xfId="0" applyFont="1" applyBorder="1" applyAlignment="1">
      <alignment horizontal="justify" vertical="top"/>
    </xf>
    <xf numFmtId="49" fontId="1" fillId="0" borderId="1" xfId="0" applyNumberFormat="1" applyFont="1" applyBorder="1" applyAlignment="1">
      <alignment horizontal="justify" vertical="top"/>
    </xf>
    <xf numFmtId="0" fontId="3" fillId="0" borderId="2" xfId="1" applyFont="1" applyFill="1" applyBorder="1" applyAlignment="1">
      <alignment vertical="top" wrapText="1"/>
    </xf>
    <xf numFmtId="0" fontId="3" fillId="0" borderId="1" xfId="1" applyFont="1" applyFill="1" applyBorder="1" applyAlignment="1">
      <alignment vertical="top" wrapText="1"/>
    </xf>
    <xf numFmtId="49" fontId="0" fillId="0" borderId="0" xfId="0" applyNumberFormat="1"/>
    <xf numFmtId="0" fontId="4" fillId="0" borderId="1" xfId="0" applyFont="1" applyBorder="1" applyAlignment="1">
      <alignment vertical="top" wrapText="1"/>
    </xf>
    <xf numFmtId="49" fontId="5" fillId="0" borderId="1" xfId="0" applyNumberFormat="1" applyFont="1" applyBorder="1" applyAlignment="1">
      <alignment horizontal="justify" vertical="top"/>
    </xf>
    <xf numFmtId="0" fontId="2" fillId="0" borderId="1" xfId="1" applyFont="1" applyFill="1" applyBorder="1" applyAlignment="1">
      <alignment vertical="top" wrapText="1"/>
    </xf>
    <xf numFmtId="0" fontId="5" fillId="0" borderId="1" xfId="0" applyFont="1" applyBorder="1" applyAlignment="1">
      <alignment horizontal="justify" vertical="top"/>
    </xf>
    <xf numFmtId="49" fontId="2" fillId="2" borderId="1" xfId="0" applyNumberFormat="1" applyFont="1" applyFill="1" applyBorder="1" applyAlignment="1">
      <alignment horizontal="left" vertical="center" wrapText="1"/>
    </xf>
    <xf numFmtId="0" fontId="6" fillId="0" borderId="0" xfId="0" applyFont="1"/>
    <xf numFmtId="0" fontId="7" fillId="0" borderId="1" xfId="0" applyFont="1" applyBorder="1" applyAlignment="1">
      <alignment horizontal="justify" vertical="top"/>
    </xf>
    <xf numFmtId="49" fontId="3" fillId="0" borderId="1" xfId="0" applyNumberFormat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49" fontId="3" fillId="2" borderId="3" xfId="0" applyNumberFormat="1" applyFont="1" applyFill="1" applyBorder="1" applyAlignment="1">
      <alignment horizontal="justify" vertical="center" wrapText="1"/>
    </xf>
    <xf numFmtId="49" fontId="3" fillId="2" borderId="3" xfId="0" applyNumberFormat="1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left" vertical="top" wrapText="1"/>
    </xf>
    <xf numFmtId="49" fontId="3" fillId="2" borderId="3" xfId="0" applyNumberFormat="1" applyFont="1" applyFill="1" applyBorder="1" applyAlignment="1">
      <alignment horizontal="left" vertical="center" wrapText="1"/>
    </xf>
    <xf numFmtId="49" fontId="9" fillId="2" borderId="3" xfId="0" applyNumberFormat="1" applyFont="1" applyFill="1" applyBorder="1" applyAlignment="1">
      <alignment horizontal="justify" vertical="center" wrapText="1"/>
    </xf>
    <xf numFmtId="0" fontId="10" fillId="0" borderId="2" xfId="1" applyFont="1" applyFill="1" applyBorder="1" applyAlignment="1">
      <alignment vertical="top" wrapText="1"/>
    </xf>
    <xf numFmtId="0" fontId="2" fillId="0" borderId="2" xfId="1" applyFont="1" applyFill="1" applyBorder="1" applyAlignment="1" applyProtection="1">
      <alignment vertical="top" wrapText="1"/>
      <protection locked="0"/>
    </xf>
    <xf numFmtId="49" fontId="2" fillId="2" borderId="3" xfId="0" applyNumberFormat="1" applyFont="1" applyFill="1" applyBorder="1" applyAlignment="1">
      <alignment horizontal="justify" vertical="center" wrapText="1"/>
    </xf>
    <xf numFmtId="0" fontId="2" fillId="0" borderId="2" xfId="0" applyFont="1" applyBorder="1" applyAlignment="1">
      <alignment vertical="top" wrapText="1"/>
    </xf>
    <xf numFmtId="49" fontId="1" fillId="0" borderId="0" xfId="0" applyNumberFormat="1" applyFont="1" applyBorder="1" applyAlignment="1">
      <alignment horizontal="justify" vertical="top"/>
    </xf>
    <xf numFmtId="0" fontId="3" fillId="2" borderId="0" xfId="0" applyFont="1" applyFill="1" applyBorder="1" applyAlignment="1">
      <alignment vertical="top" wrapText="1"/>
    </xf>
    <xf numFmtId="0" fontId="1" fillId="0" borderId="0" xfId="0" applyFont="1" applyBorder="1" applyAlignment="1">
      <alignment horizontal="justify" vertical="top"/>
    </xf>
    <xf numFmtId="0" fontId="0" fillId="0" borderId="5" xfId="0" applyBorder="1"/>
    <xf numFmtId="0" fontId="13" fillId="0" borderId="1" xfId="0" applyFont="1" applyBorder="1" applyAlignment="1">
      <alignment vertical="top" wrapText="1"/>
    </xf>
    <xf numFmtId="49" fontId="2" fillId="2" borderId="1" xfId="0" applyNumberFormat="1" applyFont="1" applyFill="1" applyBorder="1" applyAlignment="1">
      <alignment horizontal="justify" vertical="center" wrapText="1"/>
    </xf>
    <xf numFmtId="0" fontId="14" fillId="0" borderId="0" xfId="0" applyFont="1"/>
    <xf numFmtId="49" fontId="3" fillId="2" borderId="1" xfId="0" applyNumberFormat="1" applyFont="1" applyFill="1" applyBorder="1" applyAlignment="1">
      <alignment vertical="center" wrapText="1"/>
    </xf>
    <xf numFmtId="0" fontId="12" fillId="0" borderId="0" xfId="0" applyFont="1" applyBorder="1" applyAlignment="1">
      <alignment vertical="top"/>
    </xf>
    <xf numFmtId="0" fontId="5" fillId="0" borderId="2" xfId="0" applyFont="1" applyBorder="1" applyAlignment="1">
      <alignment horizontal="justify" vertical="top"/>
    </xf>
    <xf numFmtId="0" fontId="0" fillId="3" borderId="0" xfId="0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justify" vertical="top"/>
    </xf>
    <xf numFmtId="0" fontId="5" fillId="0" borderId="1" xfId="0" applyFont="1" applyBorder="1" applyAlignment="1">
      <alignment horizontal="justify" vertical="center"/>
    </xf>
    <xf numFmtId="0" fontId="12" fillId="3" borderId="0" xfId="0" applyFont="1" applyFill="1" applyBorder="1" applyAlignment="1">
      <alignment horizontal="left" vertical="top"/>
    </xf>
    <xf numFmtId="0" fontId="12" fillId="3" borderId="0" xfId="0" applyFont="1" applyFill="1" applyBorder="1" applyAlignment="1">
      <alignment horizontal="left" vertical="top"/>
    </xf>
    <xf numFmtId="0" fontId="0" fillId="0" borderId="0" xfId="0" applyFont="1"/>
    <xf numFmtId="0" fontId="2" fillId="0" borderId="2" xfId="1" applyFont="1" applyFill="1" applyBorder="1" applyAlignment="1">
      <alignment horizontal="left" vertical="top" wrapText="1"/>
    </xf>
    <xf numFmtId="0" fontId="2" fillId="0" borderId="4" xfId="1" applyFont="1" applyFill="1" applyBorder="1" applyAlignment="1">
      <alignment horizontal="left" vertical="top" wrapText="1"/>
    </xf>
    <xf numFmtId="0" fontId="12" fillId="3" borderId="0" xfId="0" applyFont="1" applyFill="1" applyBorder="1" applyAlignment="1">
      <alignment horizontal="left" vertical="top"/>
    </xf>
    <xf numFmtId="0" fontId="15" fillId="0" borderId="0" xfId="0" applyFont="1" applyBorder="1" applyAlignment="1">
      <alignment horizontal="left" vertical="top"/>
    </xf>
    <xf numFmtId="0" fontId="15" fillId="3" borderId="0" xfId="0" applyFont="1" applyFill="1" applyBorder="1" applyAlignment="1">
      <alignment horizontal="left" vertical="top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justify" vertical="top"/>
    </xf>
    <xf numFmtId="0" fontId="1" fillId="0" borderId="10" xfId="0" applyFont="1" applyBorder="1" applyAlignment="1">
      <alignment horizontal="justify" vertical="top"/>
    </xf>
    <xf numFmtId="0" fontId="1" fillId="0" borderId="11" xfId="0" applyFont="1" applyBorder="1" applyAlignment="1">
      <alignment horizontal="justify" vertical="top"/>
    </xf>
    <xf numFmtId="0" fontId="1" fillId="0" borderId="12" xfId="0" applyFont="1" applyBorder="1" applyAlignment="1">
      <alignment horizontal="justify" vertical="top"/>
    </xf>
    <xf numFmtId="0" fontId="1" fillId="0" borderId="6" xfId="0" applyFont="1" applyBorder="1" applyAlignment="1">
      <alignment horizontal="justify" vertical="top"/>
    </xf>
    <xf numFmtId="0" fontId="1" fillId="0" borderId="7" xfId="0" applyFont="1" applyBorder="1" applyAlignment="1">
      <alignment horizontal="justify" vertical="top"/>
    </xf>
    <xf numFmtId="0" fontId="1" fillId="0" borderId="8" xfId="0" applyFont="1" applyBorder="1" applyAlignment="1">
      <alignment horizontal="justify" vertical="top"/>
    </xf>
    <xf numFmtId="0" fontId="1" fillId="3" borderId="6" xfId="0" applyFont="1" applyFill="1" applyBorder="1" applyAlignment="1">
      <alignment horizontal="justify" vertical="top"/>
    </xf>
    <xf numFmtId="0" fontId="1" fillId="3" borderId="8" xfId="0" applyFont="1" applyFill="1" applyBorder="1" applyAlignment="1">
      <alignment horizontal="justify" vertical="top"/>
    </xf>
    <xf numFmtId="0" fontId="1" fillId="0" borderId="6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0" borderId="5" xfId="0" applyFont="1" applyBorder="1" applyAlignment="1">
      <alignment horizontal="center" wrapText="1"/>
    </xf>
    <xf numFmtId="49" fontId="1" fillId="0" borderId="2" xfId="0" applyNumberFormat="1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center" vertical="top"/>
    </xf>
    <xf numFmtId="49" fontId="1" fillId="0" borderId="3" xfId="0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justify" vertical="top"/>
    </xf>
    <xf numFmtId="0" fontId="1" fillId="0" borderId="4" xfId="0" applyFont="1" applyBorder="1" applyAlignment="1">
      <alignment horizontal="justify" vertical="top"/>
    </xf>
    <xf numFmtId="0" fontId="1" fillId="0" borderId="3" xfId="0" applyFont="1" applyBorder="1" applyAlignment="1">
      <alignment horizontal="justify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13" xfId="0" applyFont="1" applyBorder="1" applyAlignment="1">
      <alignment horizontal="justify" vertical="top"/>
    </xf>
    <xf numFmtId="0" fontId="1" fillId="0" borderId="14" xfId="0" applyFont="1" applyBorder="1" applyAlignment="1">
      <alignment horizontal="justify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abSelected="1" topLeftCell="B44" zoomScaleNormal="100" workbookViewId="0">
      <selection activeCell="B56" sqref="B56:C57"/>
    </sheetView>
  </sheetViews>
  <sheetFormatPr defaultRowHeight="15" x14ac:dyDescent="0.25"/>
  <cols>
    <col min="1" max="1" width="2.7109375" customWidth="1"/>
    <col min="2" max="2" width="7.140625" style="5" customWidth="1"/>
    <col min="3" max="3" width="26.140625" customWidth="1"/>
    <col min="4" max="4" width="12.42578125" style="47" customWidth="1"/>
    <col min="5" max="5" width="9.5703125" style="47" bestFit="1" customWidth="1"/>
    <col min="6" max="6" width="10.5703125" style="47" customWidth="1"/>
    <col min="7" max="8" width="9.140625" style="47"/>
    <col min="9" max="12" width="9.5703125" style="40" bestFit="1" customWidth="1"/>
    <col min="14" max="14" width="9.5703125" bestFit="1" customWidth="1"/>
    <col min="15" max="16" width="9.140625" style="47"/>
    <col min="17" max="17" width="23" customWidth="1"/>
    <col min="18" max="20" width="9.140625" style="47"/>
  </cols>
  <sheetData>
    <row r="1" spans="2:20" ht="123" customHeight="1" x14ac:dyDescent="0.25">
      <c r="Q1" s="92" t="s">
        <v>88</v>
      </c>
      <c r="R1" s="93"/>
      <c r="S1" s="93"/>
      <c r="T1" s="93"/>
    </row>
    <row r="2" spans="2:20" ht="63.75" customHeight="1" x14ac:dyDescent="0.25">
      <c r="C2" s="94" t="s">
        <v>120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57"/>
      <c r="Q2" s="61" t="s">
        <v>98</v>
      </c>
      <c r="R2" s="57"/>
    </row>
    <row r="3" spans="2:20" x14ac:dyDescent="0.25">
      <c r="B3" s="95" t="s">
        <v>0</v>
      </c>
      <c r="C3" s="98" t="s">
        <v>1</v>
      </c>
      <c r="D3" s="101" t="s">
        <v>2</v>
      </c>
      <c r="E3" s="104" t="s">
        <v>3</v>
      </c>
      <c r="F3" s="105"/>
      <c r="G3" s="105"/>
      <c r="H3" s="105"/>
      <c r="I3" s="105"/>
      <c r="J3" s="105"/>
      <c r="K3" s="105"/>
      <c r="L3" s="105"/>
      <c r="M3" s="105"/>
      <c r="N3" s="106"/>
      <c r="O3" s="81" t="s">
        <v>11</v>
      </c>
      <c r="P3" s="82"/>
      <c r="Q3" s="98" t="s">
        <v>12</v>
      </c>
      <c r="R3" s="78" t="s">
        <v>13</v>
      </c>
      <c r="S3" s="78" t="s">
        <v>14</v>
      </c>
      <c r="T3" s="78" t="s">
        <v>15</v>
      </c>
    </row>
    <row r="4" spans="2:20" x14ac:dyDescent="0.25">
      <c r="B4" s="96"/>
      <c r="C4" s="99"/>
      <c r="D4" s="102"/>
      <c r="E4" s="81" t="s">
        <v>4</v>
      </c>
      <c r="F4" s="82"/>
      <c r="G4" s="85" t="s">
        <v>5</v>
      </c>
      <c r="H4" s="86"/>
      <c r="I4" s="86"/>
      <c r="J4" s="86"/>
      <c r="K4" s="86"/>
      <c r="L4" s="86"/>
      <c r="M4" s="86"/>
      <c r="N4" s="87"/>
      <c r="O4" s="107"/>
      <c r="P4" s="108"/>
      <c r="Q4" s="99"/>
      <c r="R4" s="79"/>
      <c r="S4" s="79"/>
      <c r="T4" s="79"/>
    </row>
    <row r="5" spans="2:20" ht="36" customHeight="1" x14ac:dyDescent="0.25">
      <c r="B5" s="96"/>
      <c r="C5" s="99"/>
      <c r="D5" s="102"/>
      <c r="E5" s="83"/>
      <c r="F5" s="84"/>
      <c r="G5" s="85" t="s">
        <v>8</v>
      </c>
      <c r="H5" s="87"/>
      <c r="I5" s="88" t="s">
        <v>9</v>
      </c>
      <c r="J5" s="89"/>
      <c r="K5" s="88" t="s">
        <v>10</v>
      </c>
      <c r="L5" s="89"/>
      <c r="M5" s="90" t="s">
        <v>114</v>
      </c>
      <c r="N5" s="91"/>
      <c r="O5" s="83"/>
      <c r="P5" s="84"/>
      <c r="Q5" s="99"/>
      <c r="R5" s="79"/>
      <c r="S5" s="79"/>
      <c r="T5" s="79"/>
    </row>
    <row r="6" spans="2:20" ht="188.25" customHeight="1" x14ac:dyDescent="0.25">
      <c r="B6" s="97"/>
      <c r="C6" s="100"/>
      <c r="D6" s="103"/>
      <c r="E6" s="48" t="s">
        <v>6</v>
      </c>
      <c r="F6" s="48" t="s">
        <v>7</v>
      </c>
      <c r="G6" s="48" t="s">
        <v>6</v>
      </c>
      <c r="H6" s="48" t="s">
        <v>7</v>
      </c>
      <c r="I6" s="41" t="s">
        <v>6</v>
      </c>
      <c r="J6" s="41" t="s">
        <v>7</v>
      </c>
      <c r="K6" s="41" t="s">
        <v>6</v>
      </c>
      <c r="L6" s="67" t="s">
        <v>113</v>
      </c>
      <c r="M6" s="1" t="s">
        <v>6</v>
      </c>
      <c r="N6" s="1" t="s">
        <v>7</v>
      </c>
      <c r="O6" s="48" t="s">
        <v>6</v>
      </c>
      <c r="P6" s="48" t="s">
        <v>7</v>
      </c>
      <c r="Q6" s="100"/>
      <c r="R6" s="80"/>
      <c r="S6" s="80"/>
      <c r="T6" s="80"/>
    </row>
    <row r="7" spans="2:20" x14ac:dyDescent="0.25">
      <c r="B7" s="2">
        <v>1</v>
      </c>
      <c r="C7" s="1">
        <v>2</v>
      </c>
      <c r="D7" s="48">
        <v>3</v>
      </c>
      <c r="E7" s="48">
        <v>4</v>
      </c>
      <c r="F7" s="48">
        <v>5</v>
      </c>
      <c r="G7" s="48">
        <v>6</v>
      </c>
      <c r="H7" s="48">
        <v>7</v>
      </c>
      <c r="I7" s="41">
        <v>8</v>
      </c>
      <c r="J7" s="41">
        <v>9</v>
      </c>
      <c r="K7" s="41">
        <v>10</v>
      </c>
      <c r="L7" s="41">
        <v>11</v>
      </c>
      <c r="M7" s="1">
        <v>12</v>
      </c>
      <c r="N7" s="1">
        <v>13</v>
      </c>
      <c r="O7" s="48">
        <v>14</v>
      </c>
      <c r="P7" s="48">
        <v>15</v>
      </c>
      <c r="Q7" s="1">
        <v>16</v>
      </c>
      <c r="R7" s="48">
        <v>17</v>
      </c>
      <c r="S7" s="48">
        <v>18</v>
      </c>
      <c r="T7" s="48">
        <v>19</v>
      </c>
    </row>
    <row r="8" spans="2:20" ht="135.75" customHeight="1" x14ac:dyDescent="0.25">
      <c r="B8" s="2"/>
      <c r="C8" s="39" t="s">
        <v>87</v>
      </c>
      <c r="D8" s="51" t="s">
        <v>117</v>
      </c>
      <c r="E8" s="49">
        <f>E9+E22+E33+E35+E37+E40+E46+E50</f>
        <v>67360.800000000003</v>
      </c>
      <c r="F8" s="49">
        <f>F9+F22+F33+F35+F37+F40+F46+F50</f>
        <v>67360.800000000003</v>
      </c>
      <c r="G8" s="50">
        <f>G35</f>
        <v>393.8</v>
      </c>
      <c r="H8" s="50">
        <f>H35</f>
        <v>393.8</v>
      </c>
      <c r="I8" s="54">
        <f>I9+I22+I33+I35+I37+I40+I46</f>
        <v>26808.7</v>
      </c>
      <c r="J8" s="54">
        <f>J9+J22+J33+J35+J37+J40+J46</f>
        <v>26808.7</v>
      </c>
      <c r="K8" s="54">
        <f>K9+K22+K33+K35+K37+K40+K46+K50</f>
        <v>40158.300000000003</v>
      </c>
      <c r="L8" s="54">
        <f>L9+L22+L33+L35+L37+L40+L46+L50</f>
        <v>40158.300000000003</v>
      </c>
      <c r="M8" s="9"/>
      <c r="N8" s="50"/>
      <c r="O8" s="48">
        <v>100</v>
      </c>
      <c r="P8" s="48">
        <v>100</v>
      </c>
      <c r="Q8" s="9"/>
      <c r="R8" s="50"/>
      <c r="S8" s="50"/>
      <c r="T8" s="50"/>
    </row>
    <row r="9" spans="2:20" s="11" customFormat="1" ht="68.25" customHeight="1" x14ac:dyDescent="0.25">
      <c r="B9" s="7">
        <v>1</v>
      </c>
      <c r="C9" s="73" t="s">
        <v>16</v>
      </c>
      <c r="D9" s="50"/>
      <c r="E9" s="63">
        <f>E11+E13+E17</f>
        <v>33197.699999999997</v>
      </c>
      <c r="F9" s="50">
        <f>F11+F13+F17</f>
        <v>33197.699999999997</v>
      </c>
      <c r="G9" s="50"/>
      <c r="H9" s="50"/>
      <c r="I9" s="42">
        <f>I11+I13+I17</f>
        <v>17017.900000000001</v>
      </c>
      <c r="J9" s="42">
        <f>J11+J13+J17</f>
        <v>17017.900000000001</v>
      </c>
      <c r="K9" s="65">
        <f>K11+K13+K17</f>
        <v>16179.800000000001</v>
      </c>
      <c r="L9" s="42">
        <f>L11+L13+L17</f>
        <v>16179.800000000001</v>
      </c>
      <c r="M9" s="9"/>
      <c r="N9" s="69"/>
      <c r="O9" s="50">
        <v>100</v>
      </c>
      <c r="P9" s="50">
        <v>100</v>
      </c>
      <c r="Q9" s="9"/>
      <c r="R9" s="50"/>
      <c r="S9" s="50"/>
      <c r="T9" s="50"/>
    </row>
    <row r="10" spans="2:20" ht="15.75" hidden="1" customHeight="1" x14ac:dyDescent="0.25">
      <c r="B10" s="2"/>
      <c r="C10" s="74"/>
      <c r="D10" s="48"/>
      <c r="E10" s="48"/>
      <c r="F10" s="48"/>
      <c r="G10" s="48"/>
      <c r="H10" s="48"/>
      <c r="I10" s="41"/>
      <c r="J10" s="41"/>
      <c r="K10" s="41"/>
      <c r="L10" s="41"/>
      <c r="M10" s="1"/>
      <c r="N10" s="1"/>
      <c r="O10" s="48"/>
      <c r="P10" s="48"/>
      <c r="Q10" s="1"/>
      <c r="R10" s="48"/>
      <c r="S10" s="48"/>
      <c r="T10" s="48"/>
    </row>
    <row r="11" spans="2:20" s="11" customFormat="1" ht="90" customHeight="1" x14ac:dyDescent="0.25">
      <c r="B11" s="7" t="s">
        <v>20</v>
      </c>
      <c r="C11" s="8" t="s">
        <v>17</v>
      </c>
      <c r="D11" s="51" t="s">
        <v>117</v>
      </c>
      <c r="E11" s="51">
        <f>K11</f>
        <v>134.6</v>
      </c>
      <c r="F11" s="51">
        <f>L11</f>
        <v>134.6</v>
      </c>
      <c r="G11" s="48"/>
      <c r="H11" s="48"/>
      <c r="I11" s="41"/>
      <c r="J11" s="41"/>
      <c r="K11" s="45">
        <v>134.6</v>
      </c>
      <c r="L11" s="41">
        <v>134.6</v>
      </c>
      <c r="M11" s="1"/>
      <c r="N11" s="69"/>
      <c r="O11" s="50">
        <v>100</v>
      </c>
      <c r="P11" s="50">
        <v>100</v>
      </c>
      <c r="Q11" s="10" t="s">
        <v>18</v>
      </c>
      <c r="R11" s="58">
        <v>0.69</v>
      </c>
      <c r="S11" s="58">
        <v>0.69</v>
      </c>
      <c r="T11" s="50">
        <v>100</v>
      </c>
    </row>
    <row r="12" spans="2:20" ht="33.75" customHeight="1" x14ac:dyDescent="0.25">
      <c r="B12" s="2"/>
      <c r="C12" s="4"/>
      <c r="D12" s="48"/>
      <c r="E12" s="48"/>
      <c r="F12" s="48"/>
      <c r="G12" s="48"/>
      <c r="H12" s="48"/>
      <c r="I12" s="41"/>
      <c r="J12" s="41"/>
      <c r="K12" s="41"/>
      <c r="L12" s="41"/>
      <c r="M12" s="1"/>
      <c r="N12" s="1"/>
      <c r="O12" s="48"/>
      <c r="P12" s="48"/>
      <c r="Q12" s="19" t="s">
        <v>19</v>
      </c>
      <c r="R12" s="59"/>
      <c r="S12" s="59"/>
      <c r="T12" s="48"/>
    </row>
    <row r="13" spans="2:20" s="11" customFormat="1" ht="27" customHeight="1" x14ac:dyDescent="0.25">
      <c r="B13" s="7" t="s">
        <v>21</v>
      </c>
      <c r="C13" s="29" t="s">
        <v>22</v>
      </c>
      <c r="D13" s="50" t="s">
        <v>117</v>
      </c>
      <c r="E13" s="50">
        <f>E14+E15</f>
        <v>10848.800000000001</v>
      </c>
      <c r="F13" s="50">
        <f>F14+F15</f>
        <v>10848.800000000001</v>
      </c>
      <c r="G13" s="50"/>
      <c r="H13" s="50"/>
      <c r="I13" s="42">
        <f>I14+I15</f>
        <v>424.7</v>
      </c>
      <c r="J13" s="42">
        <f>J14+J15</f>
        <v>424.7</v>
      </c>
      <c r="K13" s="42">
        <f>K14+K15</f>
        <v>10424.1</v>
      </c>
      <c r="L13" s="42">
        <f>L14+L15</f>
        <v>10424.1</v>
      </c>
      <c r="M13" s="9"/>
      <c r="N13" s="69"/>
      <c r="O13" s="50">
        <v>100</v>
      </c>
      <c r="P13" s="50">
        <v>100</v>
      </c>
      <c r="Q13" s="9"/>
      <c r="R13" s="50"/>
      <c r="S13" s="50"/>
      <c r="T13" s="50"/>
    </row>
    <row r="14" spans="2:20" ht="39" customHeight="1" x14ac:dyDescent="0.25">
      <c r="B14" s="2" t="s">
        <v>23</v>
      </c>
      <c r="C14" s="6" t="s">
        <v>24</v>
      </c>
      <c r="D14" s="48"/>
      <c r="E14" s="48">
        <f>I14+K14</f>
        <v>0</v>
      </c>
      <c r="F14" s="48">
        <f>J14+L14</f>
        <v>0</v>
      </c>
      <c r="G14" s="48"/>
      <c r="H14" s="48"/>
      <c r="I14" s="41"/>
      <c r="J14" s="41"/>
      <c r="K14" s="46"/>
      <c r="L14" s="41"/>
      <c r="M14" s="1"/>
      <c r="N14" s="1"/>
      <c r="O14" s="48"/>
      <c r="P14" s="48"/>
      <c r="Q14" s="12" t="s">
        <v>25</v>
      </c>
      <c r="R14" s="60">
        <v>0.25</v>
      </c>
      <c r="S14" s="60">
        <v>0.25</v>
      </c>
      <c r="T14" s="48">
        <v>100</v>
      </c>
    </row>
    <row r="15" spans="2:20" ht="41.25" customHeight="1" x14ac:dyDescent="0.25">
      <c r="B15" s="2" t="s">
        <v>39</v>
      </c>
      <c r="C15" s="6" t="s">
        <v>79</v>
      </c>
      <c r="D15" s="48"/>
      <c r="E15" s="48">
        <f>I15+K15</f>
        <v>10848.800000000001</v>
      </c>
      <c r="F15" s="48">
        <f>L15+J15</f>
        <v>10848.800000000001</v>
      </c>
      <c r="G15" s="48"/>
      <c r="H15" s="48"/>
      <c r="I15" s="41">
        <v>424.7</v>
      </c>
      <c r="J15" s="41">
        <v>424.7</v>
      </c>
      <c r="K15" s="46">
        <v>10424.1</v>
      </c>
      <c r="L15" s="41">
        <v>10424.1</v>
      </c>
      <c r="M15" s="1"/>
      <c r="N15" s="1"/>
      <c r="O15" s="48">
        <v>100</v>
      </c>
      <c r="P15" s="48">
        <v>100</v>
      </c>
      <c r="Q15" s="19" t="s">
        <v>29</v>
      </c>
      <c r="R15" s="60">
        <v>0.69</v>
      </c>
      <c r="S15" s="60">
        <v>0.69</v>
      </c>
      <c r="T15" s="48">
        <v>100</v>
      </c>
    </row>
    <row r="16" spans="2:20" ht="39" customHeight="1" x14ac:dyDescent="0.25">
      <c r="B16" s="2"/>
      <c r="C16" s="6"/>
      <c r="D16" s="48"/>
      <c r="E16" s="48"/>
      <c r="F16" s="48"/>
      <c r="G16" s="48"/>
      <c r="H16" s="48"/>
      <c r="I16" s="41"/>
      <c r="J16" s="41"/>
      <c r="K16" s="46"/>
      <c r="L16" s="41"/>
      <c r="M16" s="1"/>
      <c r="N16" s="1"/>
      <c r="O16" s="48"/>
      <c r="P16" s="48"/>
      <c r="Q16" s="13" t="s">
        <v>30</v>
      </c>
      <c r="R16" s="59"/>
      <c r="S16" s="59"/>
      <c r="T16" s="48"/>
    </row>
    <row r="17" spans="2:20" s="36" customFormat="1" ht="63" x14ac:dyDescent="0.25">
      <c r="B17" s="7" t="s">
        <v>26</v>
      </c>
      <c r="C17" s="34" t="s">
        <v>27</v>
      </c>
      <c r="D17" s="50" t="s">
        <v>117</v>
      </c>
      <c r="E17" s="63">
        <f>E18+E19+E20</f>
        <v>22214.3</v>
      </c>
      <c r="F17" s="63">
        <f>F18+F19+F20</f>
        <v>22214.3</v>
      </c>
      <c r="G17" s="50"/>
      <c r="H17" s="50"/>
      <c r="I17" s="42">
        <f>I20+I19</f>
        <v>16593.2</v>
      </c>
      <c r="J17" s="65">
        <f>J18+J19+J20</f>
        <v>16593.2</v>
      </c>
      <c r="K17" s="65">
        <f>K18+K19+K20</f>
        <v>5621.1</v>
      </c>
      <c r="L17" s="65">
        <f>L18+L19+L20</f>
        <v>5621.1</v>
      </c>
      <c r="M17" s="9"/>
      <c r="N17" s="69"/>
      <c r="O17" s="50">
        <v>100</v>
      </c>
      <c r="P17" s="50">
        <v>100</v>
      </c>
      <c r="Q17" s="35" t="s">
        <v>33</v>
      </c>
      <c r="R17" s="58">
        <v>0.93</v>
      </c>
      <c r="S17" s="58">
        <v>0.93</v>
      </c>
      <c r="T17" s="50">
        <v>100</v>
      </c>
    </row>
    <row r="18" spans="2:20" x14ac:dyDescent="0.25">
      <c r="B18" s="2" t="s">
        <v>28</v>
      </c>
      <c r="C18" s="3" t="s">
        <v>112</v>
      </c>
      <c r="D18" s="48" t="s">
        <v>117</v>
      </c>
      <c r="E18" s="64">
        <f t="shared" ref="E18:F18" si="0">K18</f>
        <v>2500</v>
      </c>
      <c r="F18" s="64">
        <f t="shared" si="0"/>
        <v>2500</v>
      </c>
      <c r="G18" s="48"/>
      <c r="H18" s="48"/>
      <c r="I18" s="41"/>
      <c r="J18" s="41"/>
      <c r="K18" s="41">
        <v>2500</v>
      </c>
      <c r="L18" s="41">
        <v>2500</v>
      </c>
      <c r="M18" s="1"/>
      <c r="N18" s="1"/>
      <c r="O18" s="48">
        <v>100</v>
      </c>
      <c r="P18" s="48">
        <v>100</v>
      </c>
      <c r="Q18" s="1"/>
      <c r="R18" s="48"/>
      <c r="S18" s="48"/>
      <c r="T18" s="48"/>
    </row>
    <row r="19" spans="2:20" ht="22.5" x14ac:dyDescent="0.25">
      <c r="B19" s="2" t="s">
        <v>32</v>
      </c>
      <c r="C19" s="3" t="s">
        <v>31</v>
      </c>
      <c r="D19" s="48" t="s">
        <v>117</v>
      </c>
      <c r="E19" s="64">
        <f t="shared" ref="E19:F21" si="1">K19+I19</f>
        <v>6665.9</v>
      </c>
      <c r="F19" s="64">
        <f t="shared" si="1"/>
        <v>6665.9</v>
      </c>
      <c r="G19" s="48"/>
      <c r="H19" s="48"/>
      <c r="I19" s="41">
        <v>6657.2</v>
      </c>
      <c r="J19" s="41">
        <v>6657.2</v>
      </c>
      <c r="K19" s="41">
        <v>8.6999999999999993</v>
      </c>
      <c r="L19" s="41">
        <v>8.6999999999999993</v>
      </c>
      <c r="M19" s="1"/>
      <c r="N19" s="1"/>
      <c r="O19" s="48">
        <v>100</v>
      </c>
      <c r="P19" s="48">
        <v>100</v>
      </c>
      <c r="Q19" s="1"/>
      <c r="R19" s="48"/>
      <c r="S19" s="48"/>
      <c r="T19" s="48"/>
    </row>
    <row r="20" spans="2:20" ht="22.5" x14ac:dyDescent="0.25">
      <c r="B20" s="2" t="s">
        <v>80</v>
      </c>
      <c r="C20" s="3" t="s">
        <v>81</v>
      </c>
      <c r="D20" s="48" t="s">
        <v>117</v>
      </c>
      <c r="E20" s="64">
        <f t="shared" si="1"/>
        <v>13048.4</v>
      </c>
      <c r="F20" s="64">
        <f t="shared" si="1"/>
        <v>13048.4</v>
      </c>
      <c r="G20" s="48"/>
      <c r="H20" s="48"/>
      <c r="I20" s="41">
        <f>I21</f>
        <v>9936</v>
      </c>
      <c r="J20" s="41">
        <f>J21</f>
        <v>9936</v>
      </c>
      <c r="K20" s="66">
        <v>3112.4</v>
      </c>
      <c r="L20" s="66">
        <v>3112.4</v>
      </c>
      <c r="M20" s="1"/>
      <c r="N20" s="1"/>
      <c r="O20" s="48">
        <v>100</v>
      </c>
      <c r="P20" s="48">
        <v>100</v>
      </c>
      <c r="Q20" s="1"/>
      <c r="R20" s="48"/>
      <c r="S20" s="48"/>
      <c r="T20" s="48"/>
    </row>
    <row r="21" spans="2:20" ht="33.75" x14ac:dyDescent="0.25">
      <c r="B21" s="2" t="s">
        <v>116</v>
      </c>
      <c r="C21" s="3" t="s">
        <v>115</v>
      </c>
      <c r="D21" s="48" t="s">
        <v>117</v>
      </c>
      <c r="E21" s="64">
        <f t="shared" si="1"/>
        <v>11689.4</v>
      </c>
      <c r="F21" s="64">
        <f t="shared" si="1"/>
        <v>11689.4</v>
      </c>
      <c r="G21" s="48"/>
      <c r="H21" s="48"/>
      <c r="I21" s="41">
        <v>9936</v>
      </c>
      <c r="J21" s="41">
        <v>9936</v>
      </c>
      <c r="K21" s="66">
        <v>1753.4</v>
      </c>
      <c r="L21" s="66">
        <v>1753.4</v>
      </c>
      <c r="M21" s="1"/>
      <c r="N21" s="1"/>
      <c r="O21" s="48">
        <v>100</v>
      </c>
      <c r="P21" s="48">
        <v>100</v>
      </c>
      <c r="Q21" s="1"/>
      <c r="R21" s="48"/>
      <c r="S21" s="48"/>
      <c r="T21" s="48"/>
    </row>
    <row r="22" spans="2:20" s="11" customFormat="1" ht="32.25" customHeight="1" x14ac:dyDescent="0.25">
      <c r="B22" s="7" t="s">
        <v>51</v>
      </c>
      <c r="C22" s="14" t="s">
        <v>34</v>
      </c>
      <c r="D22" s="48" t="s">
        <v>117</v>
      </c>
      <c r="E22" s="49">
        <f>E23+E25+E29+E30+E32+E31</f>
        <v>14866.8</v>
      </c>
      <c r="F22" s="49">
        <f>F23+F25+F29+F30+F32+F31</f>
        <v>14866.8</v>
      </c>
      <c r="G22" s="50"/>
      <c r="H22" s="50"/>
      <c r="I22" s="54">
        <f>I23+I25+I29+I30</f>
        <v>9790.7999999999993</v>
      </c>
      <c r="J22" s="54">
        <f>J23+J25+J29+J30</f>
        <v>9790.7999999999993</v>
      </c>
      <c r="K22" s="42">
        <f>K23+K25+K29+K30+K32+K31</f>
        <v>5076</v>
      </c>
      <c r="L22" s="54">
        <f>L23+L25+L29+L30+L32+L31</f>
        <v>5076</v>
      </c>
      <c r="M22" s="9"/>
      <c r="N22" s="68"/>
      <c r="O22" s="50">
        <v>100</v>
      </c>
      <c r="P22" s="50">
        <v>100</v>
      </c>
      <c r="Q22" s="9"/>
      <c r="R22" s="50"/>
      <c r="S22" s="50"/>
      <c r="T22" s="50"/>
    </row>
    <row r="23" spans="2:20" s="11" customFormat="1" ht="116.25" customHeight="1" x14ac:dyDescent="0.25">
      <c r="B23" s="7" t="s">
        <v>40</v>
      </c>
      <c r="C23" s="27" t="s">
        <v>35</v>
      </c>
      <c r="D23" s="50" t="s">
        <v>117</v>
      </c>
      <c r="E23" s="63">
        <f>K23+I23</f>
        <v>13097.3</v>
      </c>
      <c r="F23" s="63">
        <f>L23+J23</f>
        <v>13097.3</v>
      </c>
      <c r="G23" s="63"/>
      <c r="H23" s="63"/>
      <c r="I23" s="65">
        <v>9214.2999999999993</v>
      </c>
      <c r="J23" s="65">
        <v>9214.2999999999993</v>
      </c>
      <c r="K23" s="65">
        <v>3883</v>
      </c>
      <c r="L23" s="65">
        <v>3883</v>
      </c>
      <c r="M23" s="9"/>
      <c r="N23" s="69"/>
      <c r="O23" s="50">
        <v>100</v>
      </c>
      <c r="P23" s="50">
        <v>100</v>
      </c>
      <c r="Q23" s="28" t="s">
        <v>36</v>
      </c>
      <c r="R23" s="58">
        <v>0.31</v>
      </c>
      <c r="S23" s="58">
        <v>0.31</v>
      </c>
      <c r="T23" s="50">
        <v>100</v>
      </c>
    </row>
    <row r="24" spans="2:20" ht="46.5" customHeight="1" x14ac:dyDescent="0.25">
      <c r="B24" s="2"/>
      <c r="C24" s="15"/>
      <c r="D24" s="48"/>
      <c r="E24" s="48"/>
      <c r="F24" s="48"/>
      <c r="G24" s="48"/>
      <c r="H24" s="48"/>
      <c r="I24" s="41"/>
      <c r="J24" s="41"/>
      <c r="K24" s="41"/>
      <c r="L24" s="41"/>
      <c r="M24" s="1"/>
      <c r="N24" s="1"/>
      <c r="O24" s="48"/>
      <c r="P24" s="48"/>
      <c r="Q24" s="17" t="s">
        <v>37</v>
      </c>
      <c r="R24" s="60">
        <v>0.25</v>
      </c>
      <c r="S24" s="60">
        <v>0.25</v>
      </c>
      <c r="T24" s="48">
        <v>100</v>
      </c>
    </row>
    <row r="25" spans="2:20" s="11" customFormat="1" ht="35.25" customHeight="1" x14ac:dyDescent="0.25">
      <c r="B25" s="7" t="s">
        <v>41</v>
      </c>
      <c r="C25" s="26" t="s">
        <v>38</v>
      </c>
      <c r="D25" s="48" t="s">
        <v>117</v>
      </c>
      <c r="E25" s="49">
        <f>E26+E27+E28</f>
        <v>8</v>
      </c>
      <c r="F25" s="49">
        <f>F26+F27+F28</f>
        <v>8</v>
      </c>
      <c r="G25" s="50"/>
      <c r="H25" s="50"/>
      <c r="I25" s="54">
        <f>I26+I27</f>
        <v>0</v>
      </c>
      <c r="J25" s="54">
        <f>J26+J27</f>
        <v>0</v>
      </c>
      <c r="K25" s="54">
        <f>K26+K27+K28</f>
        <v>8</v>
      </c>
      <c r="L25" s="54">
        <f>L26+L27+L28</f>
        <v>8</v>
      </c>
      <c r="M25" s="9"/>
      <c r="N25" s="49"/>
      <c r="O25" s="50">
        <v>100</v>
      </c>
      <c r="P25" s="50">
        <v>100</v>
      </c>
      <c r="Q25" s="9"/>
      <c r="R25" s="50"/>
      <c r="S25" s="50"/>
      <c r="T25" s="50"/>
    </row>
    <row r="26" spans="2:20" ht="58.5" customHeight="1" x14ac:dyDescent="0.25">
      <c r="B26" s="2" t="s">
        <v>43</v>
      </c>
      <c r="C26" s="18" t="s">
        <v>42</v>
      </c>
      <c r="D26" s="48" t="s">
        <v>117</v>
      </c>
      <c r="E26" s="52">
        <f>I26+K26</f>
        <v>0</v>
      </c>
      <c r="F26" s="52">
        <f>J26+L26</f>
        <v>0</v>
      </c>
      <c r="G26" s="48"/>
      <c r="H26" s="48"/>
      <c r="I26" s="55"/>
      <c r="J26" s="55"/>
      <c r="K26" s="41"/>
      <c r="L26" s="41"/>
      <c r="M26" s="1"/>
      <c r="N26" s="1"/>
      <c r="O26" s="48"/>
      <c r="P26" s="48"/>
      <c r="Q26" s="37" t="s">
        <v>82</v>
      </c>
      <c r="R26" s="60">
        <v>1</v>
      </c>
      <c r="S26" s="60">
        <v>1</v>
      </c>
      <c r="T26" s="60">
        <v>1</v>
      </c>
    </row>
    <row r="27" spans="2:20" ht="31.5" customHeight="1" x14ac:dyDescent="0.25">
      <c r="B27" s="2" t="s">
        <v>44</v>
      </c>
      <c r="C27" s="18" t="s">
        <v>45</v>
      </c>
      <c r="D27" s="48" t="s">
        <v>117</v>
      </c>
      <c r="E27" s="48">
        <f>I27+K27</f>
        <v>8</v>
      </c>
      <c r="F27" s="48">
        <f>J27+L27</f>
        <v>8</v>
      </c>
      <c r="G27" s="48"/>
      <c r="H27" s="48"/>
      <c r="I27" s="41"/>
      <c r="J27" s="41"/>
      <c r="K27" s="55">
        <v>8</v>
      </c>
      <c r="L27" s="55">
        <v>8</v>
      </c>
      <c r="M27" s="1"/>
      <c r="N27" s="52"/>
      <c r="O27" s="48">
        <v>100</v>
      </c>
      <c r="P27" s="48">
        <v>100</v>
      </c>
      <c r="Q27" s="19" t="s">
        <v>46</v>
      </c>
      <c r="R27" s="48">
        <v>3</v>
      </c>
      <c r="S27" s="48">
        <v>3</v>
      </c>
      <c r="T27" s="60">
        <v>1</v>
      </c>
    </row>
    <row r="28" spans="2:20" ht="31.5" customHeight="1" x14ac:dyDescent="0.25">
      <c r="B28" s="2" t="s">
        <v>83</v>
      </c>
      <c r="C28" s="18" t="s">
        <v>84</v>
      </c>
      <c r="D28" s="48" t="s">
        <v>117</v>
      </c>
      <c r="E28" s="48">
        <f>K28</f>
        <v>0</v>
      </c>
      <c r="F28" s="48">
        <f>L28</f>
        <v>0</v>
      </c>
      <c r="G28" s="48"/>
      <c r="H28" s="48"/>
      <c r="I28" s="41"/>
      <c r="J28" s="41"/>
      <c r="K28" s="41"/>
      <c r="L28" s="41"/>
      <c r="M28" s="1"/>
      <c r="N28" s="1"/>
      <c r="O28" s="48"/>
      <c r="P28" s="48"/>
      <c r="Q28" s="19"/>
      <c r="R28" s="48"/>
      <c r="S28" s="48"/>
      <c r="T28" s="60"/>
    </row>
    <row r="29" spans="2:20" s="11" customFormat="1" ht="51" customHeight="1" x14ac:dyDescent="0.25">
      <c r="B29" s="7" t="s">
        <v>48</v>
      </c>
      <c r="C29" s="22" t="s">
        <v>47</v>
      </c>
      <c r="D29" s="48" t="s">
        <v>117</v>
      </c>
      <c r="E29" s="50">
        <f t="shared" ref="E29:F32" si="2">I29+K29</f>
        <v>584.4</v>
      </c>
      <c r="F29" s="50">
        <f t="shared" si="2"/>
        <v>584.4</v>
      </c>
      <c r="G29" s="50"/>
      <c r="H29" s="50"/>
      <c r="I29" s="42"/>
      <c r="J29" s="42"/>
      <c r="K29" s="42">
        <v>584.4</v>
      </c>
      <c r="L29" s="42">
        <v>584.4</v>
      </c>
      <c r="M29" s="9"/>
      <c r="N29" s="50"/>
      <c r="O29" s="48">
        <v>100</v>
      </c>
      <c r="P29" s="48">
        <v>100</v>
      </c>
      <c r="Q29" s="9"/>
      <c r="R29" s="50"/>
      <c r="S29" s="50"/>
      <c r="T29" s="50"/>
    </row>
    <row r="30" spans="2:20" s="11" customFormat="1" ht="51" customHeight="1" x14ac:dyDescent="0.25">
      <c r="B30" s="7" t="s">
        <v>99</v>
      </c>
      <c r="C30" s="22" t="s">
        <v>100</v>
      </c>
      <c r="D30" s="48" t="s">
        <v>117</v>
      </c>
      <c r="E30" s="50">
        <f t="shared" si="2"/>
        <v>577.1</v>
      </c>
      <c r="F30" s="50">
        <f t="shared" si="2"/>
        <v>577.1</v>
      </c>
      <c r="G30" s="50"/>
      <c r="H30" s="50"/>
      <c r="I30" s="42">
        <v>576.5</v>
      </c>
      <c r="J30" s="42">
        <v>576.5</v>
      </c>
      <c r="K30" s="42">
        <v>0.6</v>
      </c>
      <c r="L30" s="42">
        <v>0.6</v>
      </c>
      <c r="M30" s="9"/>
      <c r="N30" s="50"/>
      <c r="O30" s="48">
        <v>100</v>
      </c>
      <c r="P30" s="48">
        <v>100</v>
      </c>
      <c r="Q30" s="9"/>
      <c r="R30" s="50"/>
      <c r="S30" s="50"/>
      <c r="T30" s="50"/>
    </row>
    <row r="31" spans="2:20" s="11" customFormat="1" ht="51" customHeight="1" x14ac:dyDescent="0.25">
      <c r="B31" s="7" t="s">
        <v>109</v>
      </c>
      <c r="C31" s="22" t="s">
        <v>110</v>
      </c>
      <c r="D31" s="48" t="s">
        <v>117</v>
      </c>
      <c r="E31" s="50">
        <f>K31</f>
        <v>0</v>
      </c>
      <c r="F31" s="50">
        <f>L31</f>
        <v>0</v>
      </c>
      <c r="G31" s="50"/>
      <c r="H31" s="50"/>
      <c r="I31" s="42"/>
      <c r="J31" s="42"/>
      <c r="K31" s="42"/>
      <c r="L31" s="42"/>
      <c r="M31" s="9"/>
      <c r="N31" s="50"/>
      <c r="O31" s="48">
        <v>100</v>
      </c>
      <c r="P31" s="48">
        <v>100</v>
      </c>
      <c r="Q31" s="9"/>
      <c r="R31" s="50"/>
      <c r="S31" s="50"/>
      <c r="T31" s="50"/>
    </row>
    <row r="32" spans="2:20" s="11" customFormat="1" ht="51" customHeight="1" x14ac:dyDescent="0.25">
      <c r="B32" s="7" t="s">
        <v>101</v>
      </c>
      <c r="C32" s="22" t="s">
        <v>102</v>
      </c>
      <c r="D32" s="48" t="s">
        <v>117</v>
      </c>
      <c r="E32" s="49">
        <f t="shared" si="2"/>
        <v>600</v>
      </c>
      <c r="F32" s="49">
        <f t="shared" si="2"/>
        <v>600</v>
      </c>
      <c r="G32" s="49"/>
      <c r="H32" s="49"/>
      <c r="I32" s="54"/>
      <c r="J32" s="54"/>
      <c r="K32" s="54">
        <v>600</v>
      </c>
      <c r="L32" s="54">
        <v>600</v>
      </c>
      <c r="M32" s="9"/>
      <c r="N32" s="50"/>
      <c r="O32" s="48">
        <v>100</v>
      </c>
      <c r="P32" s="48">
        <v>100</v>
      </c>
      <c r="Q32" s="9"/>
      <c r="R32" s="50"/>
      <c r="S32" s="50"/>
      <c r="T32" s="50"/>
    </row>
    <row r="33" spans="1:20" s="11" customFormat="1" ht="75" customHeight="1" x14ac:dyDescent="0.25">
      <c r="B33" s="7" t="s">
        <v>50</v>
      </c>
      <c r="C33" s="21" t="s">
        <v>49</v>
      </c>
      <c r="D33" s="48" t="s">
        <v>117</v>
      </c>
      <c r="E33" s="50">
        <f>E34</f>
        <v>0</v>
      </c>
      <c r="F33" s="50">
        <f>F34</f>
        <v>0</v>
      </c>
      <c r="G33" s="50"/>
      <c r="H33" s="50"/>
      <c r="I33" s="42"/>
      <c r="J33" s="42"/>
      <c r="K33" s="42">
        <f>K34</f>
        <v>0</v>
      </c>
      <c r="L33" s="42">
        <f>L34</f>
        <v>0</v>
      </c>
      <c r="M33" s="9"/>
      <c r="N33" s="9"/>
      <c r="O33" s="50"/>
      <c r="P33" s="50"/>
      <c r="Q33" s="25"/>
      <c r="R33" s="58"/>
      <c r="S33" s="58"/>
      <c r="T33" s="58"/>
    </row>
    <row r="34" spans="1:20" ht="54" customHeight="1" x14ac:dyDescent="0.25">
      <c r="B34" s="2" t="s">
        <v>54</v>
      </c>
      <c r="C34" s="20" t="s">
        <v>53</v>
      </c>
      <c r="D34" s="48" t="s">
        <v>117</v>
      </c>
      <c r="E34" s="48">
        <f>K34</f>
        <v>0</v>
      </c>
      <c r="F34" s="48">
        <f>L34</f>
        <v>0</v>
      </c>
      <c r="G34" s="48"/>
      <c r="H34" s="48"/>
      <c r="I34" s="41"/>
      <c r="J34" s="41"/>
      <c r="K34" s="41"/>
      <c r="L34" s="41">
        <f>K34</f>
        <v>0</v>
      </c>
      <c r="M34" s="1"/>
      <c r="N34" s="1"/>
      <c r="O34" s="48"/>
      <c r="P34" s="48"/>
      <c r="Q34" s="16" t="s">
        <v>52</v>
      </c>
      <c r="R34" s="60">
        <v>1</v>
      </c>
      <c r="S34" s="60">
        <v>1</v>
      </c>
      <c r="T34" s="60">
        <v>1</v>
      </c>
    </row>
    <row r="35" spans="1:20" s="11" customFormat="1" ht="56.25" customHeight="1" x14ac:dyDescent="0.25">
      <c r="B35" s="7" t="s">
        <v>55</v>
      </c>
      <c r="C35" s="22" t="s">
        <v>56</v>
      </c>
      <c r="D35" s="48" t="s">
        <v>117</v>
      </c>
      <c r="E35" s="50">
        <f>E36</f>
        <v>393.8</v>
      </c>
      <c r="F35" s="50">
        <f>F36</f>
        <v>393.8</v>
      </c>
      <c r="G35" s="50">
        <f>G36</f>
        <v>393.8</v>
      </c>
      <c r="H35" s="50">
        <f>H36</f>
        <v>393.8</v>
      </c>
      <c r="I35" s="42"/>
      <c r="J35" s="42"/>
      <c r="K35" s="42"/>
      <c r="L35" s="42"/>
      <c r="M35" s="9">
        <f>M36</f>
        <v>0</v>
      </c>
      <c r="N35" s="50"/>
      <c r="O35" s="50">
        <v>100</v>
      </c>
      <c r="P35" s="50">
        <v>100</v>
      </c>
      <c r="Q35" s="9"/>
      <c r="R35" s="50"/>
      <c r="S35" s="50"/>
      <c r="T35" s="50"/>
    </row>
    <row r="36" spans="1:20" ht="102" customHeight="1" x14ac:dyDescent="0.25">
      <c r="B36" s="2" t="s">
        <v>58</v>
      </c>
      <c r="C36" s="20" t="s">
        <v>57</v>
      </c>
      <c r="D36" s="48" t="s">
        <v>117</v>
      </c>
      <c r="E36" s="48">
        <f>G36</f>
        <v>393.8</v>
      </c>
      <c r="F36" s="48">
        <f>H36</f>
        <v>393.8</v>
      </c>
      <c r="G36" s="48">
        <v>393.8</v>
      </c>
      <c r="H36" s="48">
        <v>393.8</v>
      </c>
      <c r="I36" s="41"/>
      <c r="J36" s="41"/>
      <c r="K36" s="41"/>
      <c r="L36" s="41"/>
      <c r="M36" s="1"/>
      <c r="N36" s="48"/>
      <c r="O36" s="48">
        <v>100</v>
      </c>
      <c r="P36" s="48">
        <v>100</v>
      </c>
      <c r="Q36" s="16" t="s">
        <v>59</v>
      </c>
      <c r="R36" s="48">
        <v>100</v>
      </c>
      <c r="S36" s="48">
        <v>100</v>
      </c>
      <c r="T36" s="48">
        <v>100</v>
      </c>
    </row>
    <row r="37" spans="1:20" s="11" customFormat="1" ht="68.25" customHeight="1" x14ac:dyDescent="0.25">
      <c r="B37" s="7" t="s">
        <v>61</v>
      </c>
      <c r="C37" s="22" t="s">
        <v>60</v>
      </c>
      <c r="D37" s="48" t="s">
        <v>117</v>
      </c>
      <c r="E37" s="50">
        <f>E38+E39</f>
        <v>291.10000000000002</v>
      </c>
      <c r="F37" s="50">
        <f>F38+F39</f>
        <v>291.10000000000002</v>
      </c>
      <c r="G37" s="50"/>
      <c r="H37" s="50"/>
      <c r="I37" s="42"/>
      <c r="J37" s="42"/>
      <c r="K37" s="42">
        <f>K38+K39</f>
        <v>291.10000000000002</v>
      </c>
      <c r="L37" s="42">
        <v>291.10000000000002</v>
      </c>
      <c r="M37" s="9"/>
      <c r="N37" s="50"/>
      <c r="O37" s="48">
        <v>100</v>
      </c>
      <c r="P37" s="48">
        <v>100</v>
      </c>
      <c r="Q37" s="9"/>
      <c r="R37" s="50"/>
      <c r="S37" s="50"/>
      <c r="T37" s="50"/>
    </row>
    <row r="38" spans="1:20" ht="62.25" customHeight="1" x14ac:dyDescent="0.25">
      <c r="B38" s="2" t="s">
        <v>65</v>
      </c>
      <c r="C38" s="23" t="s">
        <v>62</v>
      </c>
      <c r="D38" s="48" t="s">
        <v>117</v>
      </c>
      <c r="E38" s="48">
        <f>K38</f>
        <v>0</v>
      </c>
      <c r="F38" s="48">
        <f>L38</f>
        <v>0</v>
      </c>
      <c r="G38" s="48"/>
      <c r="H38" s="48"/>
      <c r="I38" s="41"/>
      <c r="J38" s="41"/>
      <c r="K38" s="41"/>
      <c r="L38" s="41"/>
      <c r="M38" s="1"/>
      <c r="N38" s="48"/>
      <c r="O38" s="48"/>
      <c r="P38" s="48"/>
      <c r="Q38" s="16" t="s">
        <v>66</v>
      </c>
      <c r="R38" s="48">
        <v>100</v>
      </c>
      <c r="S38" s="48">
        <v>100</v>
      </c>
      <c r="T38" s="48">
        <v>100</v>
      </c>
    </row>
    <row r="39" spans="1:20" ht="47.25" customHeight="1" x14ac:dyDescent="0.25">
      <c r="B39" s="2" t="s">
        <v>64</v>
      </c>
      <c r="C39" s="23" t="s">
        <v>63</v>
      </c>
      <c r="D39" s="48" t="s">
        <v>117</v>
      </c>
      <c r="E39" s="48">
        <f>K39</f>
        <v>291.10000000000002</v>
      </c>
      <c r="F39" s="48">
        <f>L39</f>
        <v>291.10000000000002</v>
      </c>
      <c r="G39" s="48"/>
      <c r="H39" s="48"/>
      <c r="I39" s="41"/>
      <c r="J39" s="41"/>
      <c r="K39" s="41">
        <v>291.10000000000002</v>
      </c>
      <c r="L39" s="41">
        <v>291.10000000000002</v>
      </c>
      <c r="M39" s="1"/>
      <c r="N39" s="48"/>
      <c r="O39" s="48">
        <v>100</v>
      </c>
      <c r="P39" s="48">
        <v>100</v>
      </c>
      <c r="Q39" s="24" t="s">
        <v>67</v>
      </c>
      <c r="R39" s="48">
        <v>100</v>
      </c>
      <c r="S39" s="48">
        <v>100</v>
      </c>
      <c r="T39" s="48">
        <v>100</v>
      </c>
    </row>
    <row r="40" spans="1:20" s="11" customFormat="1" ht="40.5" customHeight="1" x14ac:dyDescent="0.25">
      <c r="B40" s="7" t="s">
        <v>68</v>
      </c>
      <c r="C40" s="22" t="s">
        <v>69</v>
      </c>
      <c r="D40" s="48" t="s">
        <v>117</v>
      </c>
      <c r="E40" s="50">
        <f>E41+E42+E43+E44+E45</f>
        <v>875.1</v>
      </c>
      <c r="F40" s="50">
        <f>F41+F42+F43+F44+F45</f>
        <v>875.1</v>
      </c>
      <c r="G40" s="50"/>
      <c r="H40" s="50"/>
      <c r="I40" s="42"/>
      <c r="J40" s="42"/>
      <c r="K40" s="42">
        <f>K41+K42+K43+K44+K45</f>
        <v>875.1</v>
      </c>
      <c r="L40" s="42">
        <f>L41+L42+L43+L44+L45</f>
        <v>875.1</v>
      </c>
      <c r="M40" s="9"/>
      <c r="N40" s="50"/>
      <c r="O40" s="48">
        <v>100</v>
      </c>
      <c r="P40" s="48">
        <v>100</v>
      </c>
      <c r="Q40" s="9"/>
      <c r="R40" s="50"/>
      <c r="S40" s="50"/>
      <c r="T40" s="50"/>
    </row>
    <row r="41" spans="1:20" ht="58.5" customHeight="1" x14ac:dyDescent="0.25">
      <c r="B41" s="2" t="s">
        <v>75</v>
      </c>
      <c r="C41" s="20" t="s">
        <v>70</v>
      </c>
      <c r="D41" s="48" t="s">
        <v>117</v>
      </c>
      <c r="E41" s="48">
        <f>K41</f>
        <v>871.5</v>
      </c>
      <c r="F41" s="48">
        <f>L41</f>
        <v>871.5</v>
      </c>
      <c r="G41" s="48"/>
      <c r="H41" s="48"/>
      <c r="I41" s="41"/>
      <c r="J41" s="41"/>
      <c r="K41" s="41">
        <v>871.5</v>
      </c>
      <c r="L41" s="41">
        <v>871.5</v>
      </c>
      <c r="M41" s="1"/>
      <c r="N41" s="48"/>
      <c r="O41" s="48">
        <v>100</v>
      </c>
      <c r="P41" s="48">
        <v>100</v>
      </c>
      <c r="Q41" s="24" t="s">
        <v>74</v>
      </c>
      <c r="R41" s="48">
        <v>100</v>
      </c>
      <c r="S41" s="48">
        <v>100</v>
      </c>
      <c r="T41" s="48">
        <v>100</v>
      </c>
    </row>
    <row r="42" spans="1:20" ht="38.25" customHeight="1" x14ac:dyDescent="0.25">
      <c r="B42" s="2" t="s">
        <v>76</v>
      </c>
      <c r="C42" s="20" t="s">
        <v>71</v>
      </c>
      <c r="D42" s="48" t="s">
        <v>117</v>
      </c>
      <c r="E42" s="48">
        <f>K42</f>
        <v>3.6</v>
      </c>
      <c r="F42" s="48">
        <f>L42</f>
        <v>3.6</v>
      </c>
      <c r="G42" s="48"/>
      <c r="H42" s="48"/>
      <c r="I42" s="41"/>
      <c r="J42" s="41"/>
      <c r="K42" s="41">
        <v>3.6</v>
      </c>
      <c r="L42" s="41">
        <v>3.6</v>
      </c>
      <c r="M42" s="1"/>
      <c r="N42" s="1"/>
      <c r="O42" s="48"/>
      <c r="P42" s="48"/>
      <c r="Q42" s="24" t="s">
        <v>74</v>
      </c>
      <c r="R42" s="48">
        <v>100</v>
      </c>
      <c r="S42" s="48">
        <v>100</v>
      </c>
      <c r="T42" s="48">
        <v>100</v>
      </c>
    </row>
    <row r="43" spans="1:20" ht="84" customHeight="1" x14ac:dyDescent="0.25">
      <c r="B43" s="2" t="s">
        <v>77</v>
      </c>
      <c r="C43" s="20" t="s">
        <v>72</v>
      </c>
      <c r="D43" s="48" t="s">
        <v>117</v>
      </c>
      <c r="E43" s="48">
        <f>K43</f>
        <v>0</v>
      </c>
      <c r="F43" s="48"/>
      <c r="G43" s="48"/>
      <c r="H43" s="48"/>
      <c r="I43" s="41"/>
      <c r="J43" s="41"/>
      <c r="K43" s="41"/>
      <c r="L43" s="41"/>
      <c r="M43" s="1"/>
      <c r="N43" s="1"/>
      <c r="O43" s="48"/>
      <c r="P43" s="48"/>
      <c r="Q43" s="24" t="s">
        <v>74</v>
      </c>
      <c r="R43" s="48"/>
      <c r="S43" s="48"/>
      <c r="T43" s="48"/>
    </row>
    <row r="44" spans="1:20" ht="45" customHeight="1" x14ac:dyDescent="0.25">
      <c r="A44" s="33"/>
      <c r="B44" s="2" t="s">
        <v>78</v>
      </c>
      <c r="C44" s="20" t="s">
        <v>73</v>
      </c>
      <c r="D44" s="48" t="s">
        <v>117</v>
      </c>
      <c r="E44" s="48">
        <f>K44</f>
        <v>0</v>
      </c>
      <c r="F44" s="48">
        <f>L44</f>
        <v>0</v>
      </c>
      <c r="G44" s="48"/>
      <c r="H44" s="48"/>
      <c r="I44" s="41"/>
      <c r="J44" s="41"/>
      <c r="K44" s="41"/>
      <c r="L44" s="41"/>
      <c r="M44" s="1"/>
      <c r="N44" s="48"/>
      <c r="O44" s="48">
        <v>100</v>
      </c>
      <c r="P44" s="48">
        <v>100</v>
      </c>
      <c r="Q44" s="24" t="s">
        <v>74</v>
      </c>
      <c r="R44" s="48">
        <v>100</v>
      </c>
      <c r="S44" s="48">
        <v>100</v>
      </c>
      <c r="T44" s="48">
        <v>100</v>
      </c>
    </row>
    <row r="45" spans="1:20" ht="45" customHeight="1" x14ac:dyDescent="0.25">
      <c r="A45" s="33"/>
      <c r="B45" s="2" t="s">
        <v>85</v>
      </c>
      <c r="C45" s="20" t="s">
        <v>86</v>
      </c>
      <c r="D45" s="48" t="s">
        <v>117</v>
      </c>
      <c r="E45" s="48">
        <f>K45</f>
        <v>0</v>
      </c>
      <c r="F45" s="48">
        <f>L45</f>
        <v>0</v>
      </c>
      <c r="G45" s="48"/>
      <c r="H45" s="48"/>
      <c r="I45" s="41"/>
      <c r="J45" s="41"/>
      <c r="K45" s="41"/>
      <c r="L45" s="41">
        <f>K45</f>
        <v>0</v>
      </c>
      <c r="M45" s="1"/>
      <c r="N45" s="1"/>
      <c r="O45" s="48"/>
      <c r="P45" s="48"/>
      <c r="Q45" s="24" t="s">
        <v>74</v>
      </c>
      <c r="R45" s="48">
        <v>100</v>
      </c>
      <c r="S45" s="48">
        <v>100</v>
      </c>
      <c r="T45" s="48">
        <v>100</v>
      </c>
    </row>
    <row r="46" spans="1:20" s="11" customFormat="1" ht="40.5" customHeight="1" x14ac:dyDescent="0.25">
      <c r="B46" s="7" t="s">
        <v>89</v>
      </c>
      <c r="C46" s="22" t="s">
        <v>90</v>
      </c>
      <c r="D46" s="48" t="s">
        <v>117</v>
      </c>
      <c r="E46" s="50">
        <f>E47+E48+E49</f>
        <v>17733.5</v>
      </c>
      <c r="F46" s="50">
        <f>F47+F48+F49</f>
        <v>17733.5</v>
      </c>
      <c r="G46" s="50"/>
      <c r="H46" s="50"/>
      <c r="I46" s="42">
        <f>I47+I49</f>
        <v>0</v>
      </c>
      <c r="J46" s="42">
        <f>J47+J49</f>
        <v>0</v>
      </c>
      <c r="K46" s="42">
        <f>K47+K48+K49</f>
        <v>17733.5</v>
      </c>
      <c r="L46" s="42">
        <f>L47+L48+L49</f>
        <v>17733.5</v>
      </c>
      <c r="M46" s="9"/>
      <c r="N46" s="50"/>
      <c r="O46" s="48">
        <v>100</v>
      </c>
      <c r="P46" s="48">
        <v>100</v>
      </c>
      <c r="Q46" s="9"/>
      <c r="R46" s="50"/>
      <c r="S46" s="50"/>
      <c r="T46" s="50"/>
    </row>
    <row r="47" spans="1:20" ht="58.5" customHeight="1" x14ac:dyDescent="0.25">
      <c r="B47" s="2" t="s">
        <v>91</v>
      </c>
      <c r="C47" s="20" t="s">
        <v>93</v>
      </c>
      <c r="D47" s="48" t="s">
        <v>117</v>
      </c>
      <c r="E47" s="48">
        <f>K47+I47</f>
        <v>4057.5</v>
      </c>
      <c r="F47" s="48">
        <f>L47+J47</f>
        <v>4057.5</v>
      </c>
      <c r="G47" s="48"/>
      <c r="H47" s="48"/>
      <c r="I47" s="41"/>
      <c r="J47" s="41"/>
      <c r="K47" s="41">
        <v>4057.5</v>
      </c>
      <c r="L47" s="41">
        <v>4057.5</v>
      </c>
      <c r="M47" s="1"/>
      <c r="N47" s="48"/>
      <c r="O47" s="48">
        <v>100</v>
      </c>
      <c r="P47" s="48">
        <v>100</v>
      </c>
      <c r="Q47" s="24" t="s">
        <v>74</v>
      </c>
      <c r="R47" s="48">
        <v>100</v>
      </c>
      <c r="S47" s="48">
        <v>100</v>
      </c>
      <c r="T47" s="48">
        <v>100</v>
      </c>
    </row>
    <row r="48" spans="1:20" ht="38.25" customHeight="1" x14ac:dyDescent="0.25">
      <c r="B48" s="2" t="s">
        <v>92</v>
      </c>
      <c r="C48" s="20" t="s">
        <v>95</v>
      </c>
      <c r="D48" s="48" t="s">
        <v>117</v>
      </c>
      <c r="E48" s="48">
        <f t="shared" ref="E48:F48" si="3">K48</f>
        <v>839.6</v>
      </c>
      <c r="F48" s="48">
        <f t="shared" si="3"/>
        <v>839.6</v>
      </c>
      <c r="G48" s="48"/>
      <c r="H48" s="48"/>
      <c r="I48" s="41"/>
      <c r="J48" s="41"/>
      <c r="K48" s="55">
        <v>839.6</v>
      </c>
      <c r="L48" s="55">
        <v>839.6</v>
      </c>
      <c r="M48" s="1"/>
      <c r="N48" s="48"/>
      <c r="O48" s="48">
        <v>100</v>
      </c>
      <c r="P48" s="48">
        <v>100</v>
      </c>
      <c r="Q48" s="24" t="s">
        <v>74</v>
      </c>
      <c r="R48" s="48">
        <v>100</v>
      </c>
      <c r="S48" s="48">
        <v>100</v>
      </c>
      <c r="T48" s="48">
        <v>100</v>
      </c>
    </row>
    <row r="49" spans="2:20" ht="38.25" customHeight="1" x14ac:dyDescent="0.25">
      <c r="B49" s="2" t="s">
        <v>94</v>
      </c>
      <c r="C49" s="20" t="s">
        <v>96</v>
      </c>
      <c r="D49" s="48" t="s">
        <v>117</v>
      </c>
      <c r="E49" s="48">
        <f>K49+I49</f>
        <v>12836.4</v>
      </c>
      <c r="F49" s="48">
        <f>L49+J49</f>
        <v>12836.4</v>
      </c>
      <c r="G49" s="48"/>
      <c r="H49" s="48"/>
      <c r="I49" s="41"/>
      <c r="J49" s="41"/>
      <c r="K49" s="41">
        <v>12836.4</v>
      </c>
      <c r="L49" s="41">
        <v>12836.4</v>
      </c>
      <c r="M49" s="1"/>
      <c r="N49" s="48"/>
      <c r="O49" s="48">
        <v>100</v>
      </c>
      <c r="P49" s="48">
        <v>100</v>
      </c>
      <c r="Q49" s="24" t="s">
        <v>74</v>
      </c>
      <c r="R49" s="48">
        <v>100</v>
      </c>
      <c r="S49" s="48">
        <v>100</v>
      </c>
      <c r="T49" s="48">
        <v>100</v>
      </c>
    </row>
    <row r="50" spans="2:20" s="11" customFormat="1" ht="66" customHeight="1" x14ac:dyDescent="0.25">
      <c r="B50" s="7" t="s">
        <v>111</v>
      </c>
      <c r="C50" s="22" t="s">
        <v>104</v>
      </c>
      <c r="D50" s="48" t="s">
        <v>117</v>
      </c>
      <c r="E50" s="49">
        <f>E51+E52+E53</f>
        <v>2.8</v>
      </c>
      <c r="F50" s="49">
        <f>F51+F52+F53</f>
        <v>2.8</v>
      </c>
      <c r="G50" s="50"/>
      <c r="H50" s="50"/>
      <c r="I50" s="42"/>
      <c r="J50" s="42"/>
      <c r="K50" s="54">
        <f>K51+K52+K53</f>
        <v>2.8</v>
      </c>
      <c r="L50" s="54">
        <f>L51+L52+L53</f>
        <v>2.8</v>
      </c>
      <c r="M50" s="9"/>
      <c r="N50" s="9"/>
      <c r="O50" s="50"/>
      <c r="P50" s="50"/>
      <c r="Q50" s="9"/>
      <c r="R50" s="50"/>
      <c r="S50" s="50"/>
      <c r="T50" s="50"/>
    </row>
    <row r="51" spans="2:20" ht="58.5" customHeight="1" x14ac:dyDescent="0.25">
      <c r="B51" s="2" t="s">
        <v>105</v>
      </c>
      <c r="C51" s="20" t="s">
        <v>107</v>
      </c>
      <c r="D51" s="48" t="s">
        <v>117</v>
      </c>
      <c r="E51" s="52">
        <f t="shared" ref="E51:F52" si="4">K51</f>
        <v>2.8</v>
      </c>
      <c r="F51" s="52">
        <f t="shared" si="4"/>
        <v>2.8</v>
      </c>
      <c r="G51" s="48"/>
      <c r="H51" s="48"/>
      <c r="I51" s="41"/>
      <c r="J51" s="41"/>
      <c r="K51" s="41">
        <v>2.8</v>
      </c>
      <c r="L51" s="41">
        <v>2.8</v>
      </c>
      <c r="M51" s="1"/>
      <c r="N51" s="1"/>
      <c r="O51" s="48"/>
      <c r="P51" s="48"/>
      <c r="Q51" s="24" t="s">
        <v>74</v>
      </c>
      <c r="R51" s="48">
        <v>100</v>
      </c>
      <c r="S51" s="48">
        <v>100</v>
      </c>
      <c r="T51" s="48">
        <v>100</v>
      </c>
    </row>
    <row r="52" spans="2:20" ht="38.25" customHeight="1" x14ac:dyDescent="0.25">
      <c r="B52" s="2" t="s">
        <v>106</v>
      </c>
      <c r="C52" s="20" t="s">
        <v>108</v>
      </c>
      <c r="D52" s="48" t="s">
        <v>117</v>
      </c>
      <c r="E52" s="52">
        <f t="shared" si="4"/>
        <v>0</v>
      </c>
      <c r="F52" s="52">
        <f t="shared" si="4"/>
        <v>0</v>
      </c>
      <c r="G52" s="48"/>
      <c r="H52" s="48"/>
      <c r="I52" s="41"/>
      <c r="J52" s="41"/>
      <c r="K52" s="55"/>
      <c r="L52" s="55"/>
      <c r="M52" s="1"/>
      <c r="N52" s="1"/>
      <c r="O52" s="48"/>
      <c r="P52" s="48"/>
      <c r="Q52" s="24" t="s">
        <v>74</v>
      </c>
      <c r="R52" s="48">
        <v>100</v>
      </c>
      <c r="S52" s="48">
        <v>100</v>
      </c>
      <c r="T52" s="48">
        <v>100</v>
      </c>
    </row>
    <row r="53" spans="2:20" x14ac:dyDescent="0.25">
      <c r="B53" s="30"/>
      <c r="C53" s="31"/>
      <c r="D53" s="53"/>
      <c r="E53" s="53"/>
      <c r="F53" s="53"/>
      <c r="G53" s="53"/>
      <c r="H53" s="53"/>
      <c r="I53" s="43"/>
      <c r="J53" s="43"/>
      <c r="K53" s="43"/>
      <c r="L53" s="43"/>
      <c r="M53" s="32"/>
      <c r="N53" s="32"/>
      <c r="O53" s="53"/>
      <c r="P53" s="53"/>
      <c r="Q53" s="32"/>
      <c r="R53" s="53"/>
      <c r="S53" s="53"/>
      <c r="T53" s="53"/>
    </row>
    <row r="54" spans="2:20" ht="18.75" x14ac:dyDescent="0.25">
      <c r="B54" s="38" t="s">
        <v>103</v>
      </c>
      <c r="C54" s="38"/>
      <c r="D54" s="53"/>
      <c r="E54" s="53"/>
      <c r="F54" s="53"/>
      <c r="G54" s="53"/>
      <c r="H54" s="56"/>
      <c r="I54" s="75" t="s">
        <v>97</v>
      </c>
      <c r="J54" s="75"/>
      <c r="K54" s="75"/>
      <c r="L54" s="44"/>
      <c r="M54" s="32"/>
      <c r="N54" s="32"/>
      <c r="O54" s="53"/>
      <c r="P54" s="53"/>
      <c r="Q54" s="32"/>
      <c r="R54" s="53"/>
      <c r="S54" s="53"/>
      <c r="T54" s="53"/>
    </row>
    <row r="55" spans="2:20" ht="18.75" x14ac:dyDescent="0.25">
      <c r="B55" s="38"/>
      <c r="C55" s="38"/>
      <c r="D55" s="53"/>
      <c r="E55" s="53"/>
      <c r="F55" s="53"/>
      <c r="G55" s="53"/>
      <c r="H55" s="56"/>
      <c r="I55" s="70"/>
      <c r="J55" s="70"/>
      <c r="K55" s="70"/>
      <c r="L55" s="44"/>
      <c r="M55" s="32"/>
      <c r="N55" s="32"/>
      <c r="O55" s="53"/>
      <c r="P55" s="53"/>
      <c r="Q55" s="32"/>
      <c r="R55" s="53"/>
      <c r="S55" s="53"/>
      <c r="T55" s="53"/>
    </row>
    <row r="56" spans="2:20" x14ac:dyDescent="0.25">
      <c r="B56" s="76"/>
      <c r="C56" s="76"/>
      <c r="D56" s="62"/>
      <c r="E56" s="62"/>
      <c r="F56" s="62"/>
      <c r="G56" s="62"/>
      <c r="H56" s="62"/>
      <c r="I56" s="77"/>
      <c r="J56" s="77"/>
      <c r="K56" s="77"/>
      <c r="L56" s="43"/>
      <c r="M56" s="32"/>
      <c r="N56" s="32"/>
      <c r="O56" s="53"/>
      <c r="P56" s="53"/>
      <c r="Q56" s="32"/>
      <c r="R56" s="53"/>
      <c r="S56" s="53"/>
      <c r="T56" s="53"/>
    </row>
  </sheetData>
  <mergeCells count="21">
    <mergeCell ref="Q1:T1"/>
    <mergeCell ref="C2:O2"/>
    <mergeCell ref="B3:B6"/>
    <mergeCell ref="C3:C6"/>
    <mergeCell ref="D3:D6"/>
    <mergeCell ref="E3:N3"/>
    <mergeCell ref="O3:P5"/>
    <mergeCell ref="Q3:Q6"/>
    <mergeCell ref="R3:R6"/>
    <mergeCell ref="S3:S6"/>
    <mergeCell ref="C9:C10"/>
    <mergeCell ref="I54:K54"/>
    <mergeCell ref="B56:C56"/>
    <mergeCell ref="I56:K56"/>
    <mergeCell ref="T3:T6"/>
    <mergeCell ref="E4:F5"/>
    <mergeCell ref="G4:N4"/>
    <mergeCell ref="G5:H5"/>
    <mergeCell ref="I5:J5"/>
    <mergeCell ref="K5:L5"/>
    <mergeCell ref="M5:N5"/>
  </mergeCells>
  <phoneticPr fontId="8" type="noConversion"/>
  <pageMargins left="0.25" right="0.25" top="0.75" bottom="0.75" header="0.3" footer="0.3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"/>
  <sheetViews>
    <sheetView topLeftCell="A7" zoomScaleNormal="100" workbookViewId="0">
      <selection activeCell="B12" sqref="B12:C13"/>
    </sheetView>
  </sheetViews>
  <sheetFormatPr defaultRowHeight="15" x14ac:dyDescent="0.25"/>
  <cols>
    <col min="1" max="1" width="2.7109375" customWidth="1"/>
    <col min="2" max="2" width="7.140625" style="5" customWidth="1"/>
    <col min="3" max="3" width="26.140625" customWidth="1"/>
    <col min="4" max="4" width="12.42578125" style="47" customWidth="1"/>
    <col min="5" max="5" width="13.42578125" style="47" customWidth="1"/>
    <col min="6" max="6" width="10.5703125" style="47" customWidth="1"/>
    <col min="7" max="8" width="9.140625" style="47"/>
    <col min="9" max="12" width="9.5703125" style="40" bestFit="1" customWidth="1"/>
    <col min="14" max="14" width="9.5703125" bestFit="1" customWidth="1"/>
    <col min="15" max="16" width="9.140625" style="47"/>
    <col min="17" max="17" width="23" customWidth="1"/>
    <col min="18" max="20" width="9.140625" style="47"/>
  </cols>
  <sheetData>
    <row r="1" spans="1:20" ht="123" customHeight="1" x14ac:dyDescent="0.25">
      <c r="Q1" s="92" t="s">
        <v>88</v>
      </c>
      <c r="R1" s="93"/>
      <c r="S1" s="93"/>
      <c r="T1" s="93"/>
    </row>
    <row r="2" spans="1:20" ht="63.75" customHeight="1" x14ac:dyDescent="0.25">
      <c r="C2" s="94" t="s">
        <v>121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57"/>
      <c r="Q2" s="61" t="s">
        <v>98</v>
      </c>
      <c r="R2" s="57"/>
    </row>
    <row r="3" spans="1:20" x14ac:dyDescent="0.25">
      <c r="B3" s="95" t="s">
        <v>0</v>
      </c>
      <c r="C3" s="98" t="s">
        <v>1</v>
      </c>
      <c r="D3" s="101" t="s">
        <v>2</v>
      </c>
      <c r="E3" s="104" t="s">
        <v>3</v>
      </c>
      <c r="F3" s="105"/>
      <c r="G3" s="105"/>
      <c r="H3" s="105"/>
      <c r="I3" s="105"/>
      <c r="J3" s="105"/>
      <c r="K3" s="105"/>
      <c r="L3" s="105"/>
      <c r="M3" s="105"/>
      <c r="N3" s="106"/>
      <c r="O3" s="81" t="s">
        <v>11</v>
      </c>
      <c r="P3" s="82"/>
      <c r="Q3" s="98" t="s">
        <v>12</v>
      </c>
      <c r="R3" s="78" t="s">
        <v>13</v>
      </c>
      <c r="S3" s="78" t="s">
        <v>14</v>
      </c>
      <c r="T3" s="78" t="s">
        <v>15</v>
      </c>
    </row>
    <row r="4" spans="1:20" x14ac:dyDescent="0.25">
      <c r="B4" s="96"/>
      <c r="C4" s="99"/>
      <c r="D4" s="102"/>
      <c r="E4" s="81" t="s">
        <v>4</v>
      </c>
      <c r="F4" s="82"/>
      <c r="G4" s="85" t="s">
        <v>5</v>
      </c>
      <c r="H4" s="86"/>
      <c r="I4" s="86"/>
      <c r="J4" s="86"/>
      <c r="K4" s="86"/>
      <c r="L4" s="86"/>
      <c r="M4" s="86"/>
      <c r="N4" s="87"/>
      <c r="O4" s="107"/>
      <c r="P4" s="108"/>
      <c r="Q4" s="99"/>
      <c r="R4" s="79"/>
      <c r="S4" s="79"/>
      <c r="T4" s="79"/>
    </row>
    <row r="5" spans="1:20" ht="36" customHeight="1" x14ac:dyDescent="0.25">
      <c r="B5" s="96"/>
      <c r="C5" s="99"/>
      <c r="D5" s="102"/>
      <c r="E5" s="83"/>
      <c r="F5" s="84"/>
      <c r="G5" s="85" t="s">
        <v>8</v>
      </c>
      <c r="H5" s="87"/>
      <c r="I5" s="88" t="s">
        <v>9</v>
      </c>
      <c r="J5" s="89"/>
      <c r="K5" s="88" t="s">
        <v>10</v>
      </c>
      <c r="L5" s="89"/>
      <c r="M5" s="90" t="s">
        <v>114</v>
      </c>
      <c r="N5" s="91"/>
      <c r="O5" s="83"/>
      <c r="P5" s="84"/>
      <c r="Q5" s="99"/>
      <c r="R5" s="79"/>
      <c r="S5" s="79"/>
      <c r="T5" s="79"/>
    </row>
    <row r="6" spans="1:20" ht="188.25" customHeight="1" x14ac:dyDescent="0.25">
      <c r="B6" s="97"/>
      <c r="C6" s="100"/>
      <c r="D6" s="103"/>
      <c r="E6" s="48" t="s">
        <v>6</v>
      </c>
      <c r="F6" s="48" t="s">
        <v>7</v>
      </c>
      <c r="G6" s="48" t="s">
        <v>6</v>
      </c>
      <c r="H6" s="48" t="s">
        <v>7</v>
      </c>
      <c r="I6" s="41" t="s">
        <v>6</v>
      </c>
      <c r="J6" s="41" t="s">
        <v>7</v>
      </c>
      <c r="K6" s="41" t="s">
        <v>6</v>
      </c>
      <c r="L6" s="67" t="s">
        <v>113</v>
      </c>
      <c r="M6" s="1" t="s">
        <v>6</v>
      </c>
      <c r="N6" s="1" t="s">
        <v>7</v>
      </c>
      <c r="O6" s="48" t="s">
        <v>6</v>
      </c>
      <c r="P6" s="48" t="s">
        <v>7</v>
      </c>
      <c r="Q6" s="100"/>
      <c r="R6" s="80"/>
      <c r="S6" s="80"/>
      <c r="T6" s="80"/>
    </row>
    <row r="7" spans="1:20" x14ac:dyDescent="0.25">
      <c r="B7" s="2">
        <v>1</v>
      </c>
      <c r="C7" s="1">
        <v>2</v>
      </c>
      <c r="D7" s="48">
        <v>3</v>
      </c>
      <c r="E7" s="48">
        <v>4</v>
      </c>
      <c r="F7" s="48">
        <v>5</v>
      </c>
      <c r="G7" s="48">
        <v>6</v>
      </c>
      <c r="H7" s="48">
        <v>7</v>
      </c>
      <c r="I7" s="41">
        <v>8</v>
      </c>
      <c r="J7" s="41">
        <v>9</v>
      </c>
      <c r="K7" s="41">
        <v>10</v>
      </c>
      <c r="L7" s="41">
        <v>11</v>
      </c>
      <c r="M7" s="1">
        <v>12</v>
      </c>
      <c r="N7" s="1">
        <v>13</v>
      </c>
      <c r="O7" s="48">
        <v>14</v>
      </c>
      <c r="P7" s="48">
        <v>15</v>
      </c>
      <c r="Q7" s="1">
        <v>16</v>
      </c>
      <c r="R7" s="48">
        <v>17</v>
      </c>
      <c r="S7" s="48">
        <v>18</v>
      </c>
      <c r="T7" s="48">
        <v>19</v>
      </c>
    </row>
    <row r="8" spans="1:20" ht="170.25" customHeight="1" x14ac:dyDescent="0.25">
      <c r="A8" s="72"/>
      <c r="B8" s="2"/>
      <c r="C8" s="1" t="s">
        <v>118</v>
      </c>
      <c r="D8" s="48" t="s">
        <v>117</v>
      </c>
      <c r="E8" s="52">
        <f>G8+I8+K8</f>
        <v>7847</v>
      </c>
      <c r="F8" s="52">
        <f>H8+J8+L8</f>
        <v>7847</v>
      </c>
      <c r="G8" s="48">
        <v>5741.6</v>
      </c>
      <c r="H8" s="48">
        <v>5741.6</v>
      </c>
      <c r="I8" s="55">
        <f>99.6+994.1</f>
        <v>1093.7</v>
      </c>
      <c r="J8" s="55">
        <f>99.6+994.1</f>
        <v>1093.7</v>
      </c>
      <c r="K8" s="55">
        <f>17.6+994.1</f>
        <v>1011.7</v>
      </c>
      <c r="L8" s="55">
        <f>17.6+994.1</f>
        <v>1011.7</v>
      </c>
      <c r="M8" s="1"/>
      <c r="N8" s="48"/>
      <c r="O8" s="48">
        <v>100</v>
      </c>
      <c r="P8" s="48">
        <v>100</v>
      </c>
      <c r="Q8" s="1" t="s">
        <v>119</v>
      </c>
      <c r="R8" s="50">
        <v>0</v>
      </c>
      <c r="S8" s="50">
        <v>0</v>
      </c>
      <c r="T8" s="58">
        <v>1</v>
      </c>
    </row>
    <row r="9" spans="1:20" x14ac:dyDescent="0.25">
      <c r="B9" s="30"/>
      <c r="C9" s="31"/>
      <c r="D9" s="53"/>
      <c r="E9" s="53"/>
      <c r="F9" s="53"/>
      <c r="G9" s="53"/>
      <c r="H9" s="53"/>
      <c r="I9" s="43"/>
      <c r="J9" s="43"/>
      <c r="K9" s="43"/>
      <c r="L9" s="43"/>
      <c r="M9" s="32"/>
      <c r="N9" s="32"/>
      <c r="O9" s="53"/>
      <c r="P9" s="53"/>
      <c r="Q9" s="32"/>
      <c r="R9" s="53"/>
      <c r="S9" s="53"/>
      <c r="T9" s="53"/>
    </row>
    <row r="10" spans="1:20" ht="18.75" x14ac:dyDescent="0.25">
      <c r="B10" s="38" t="s">
        <v>103</v>
      </c>
      <c r="C10" s="38"/>
      <c r="D10" s="53"/>
      <c r="E10" s="53"/>
      <c r="F10" s="53"/>
      <c r="G10" s="53"/>
      <c r="H10" s="56"/>
      <c r="I10" s="75" t="s">
        <v>97</v>
      </c>
      <c r="J10" s="75"/>
      <c r="K10" s="75"/>
      <c r="L10" s="44"/>
      <c r="M10" s="32"/>
      <c r="N10" s="32"/>
      <c r="O10" s="53"/>
      <c r="P10" s="53"/>
      <c r="Q10" s="32"/>
      <c r="R10" s="53"/>
      <c r="S10" s="53"/>
      <c r="T10" s="53"/>
    </row>
    <row r="11" spans="1:20" ht="18.75" x14ac:dyDescent="0.25">
      <c r="B11" s="38"/>
      <c r="C11" s="38"/>
      <c r="D11" s="53"/>
      <c r="E11" s="53"/>
      <c r="F11" s="53"/>
      <c r="G11" s="53"/>
      <c r="H11" s="56"/>
      <c r="I11" s="71"/>
      <c r="J11" s="71"/>
      <c r="K11" s="71"/>
      <c r="L11" s="44"/>
      <c r="M11" s="32"/>
      <c r="N11" s="32"/>
      <c r="O11" s="53"/>
      <c r="P11" s="53"/>
      <c r="Q11" s="32"/>
      <c r="R11" s="53"/>
      <c r="S11" s="53"/>
      <c r="T11" s="53"/>
    </row>
    <row r="12" spans="1:20" x14ac:dyDescent="0.25">
      <c r="B12" s="76"/>
      <c r="C12" s="76"/>
      <c r="D12" s="62"/>
      <c r="E12" s="62"/>
      <c r="F12" s="62"/>
      <c r="G12" s="62"/>
      <c r="H12" s="62"/>
      <c r="I12" s="77"/>
      <c r="J12" s="77"/>
      <c r="K12" s="77"/>
      <c r="L12" s="43"/>
      <c r="M12" s="32"/>
      <c r="N12" s="32"/>
      <c r="O12" s="53"/>
      <c r="P12" s="53"/>
      <c r="Q12" s="32"/>
      <c r="R12" s="53"/>
      <c r="S12" s="53"/>
      <c r="T12" s="53"/>
    </row>
  </sheetData>
  <mergeCells count="20">
    <mergeCell ref="Q1:T1"/>
    <mergeCell ref="C2:O2"/>
    <mergeCell ref="B3:B6"/>
    <mergeCell ref="C3:C6"/>
    <mergeCell ref="D3:D6"/>
    <mergeCell ref="E3:N3"/>
    <mergeCell ref="O3:P5"/>
    <mergeCell ref="Q3:Q6"/>
    <mergeCell ref="R3:R6"/>
    <mergeCell ref="S3:S6"/>
    <mergeCell ref="I10:K10"/>
    <mergeCell ref="B12:C12"/>
    <mergeCell ref="I12:K12"/>
    <mergeCell ref="T3:T6"/>
    <mergeCell ref="E4:F5"/>
    <mergeCell ref="G4:N4"/>
    <mergeCell ref="G5:H5"/>
    <mergeCell ref="I5:J5"/>
    <mergeCell ref="K5:L5"/>
    <mergeCell ref="M5:N5"/>
  </mergeCells>
  <pageMargins left="0.25" right="0.25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прог 1</vt:lpstr>
      <vt:lpstr>прог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2020-05-14T16:39:26Z</dcterms:modified>
</cp:coreProperties>
</file>