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 activeTab="3"/>
  </bookViews>
  <sheets>
    <sheet name="Лист1" sheetId="10" r:id="rId1"/>
    <sheet name="Лист5" sheetId="5" r:id="rId2"/>
    <sheet name="Лист7" sheetId="7" r:id="rId3"/>
    <sheet name="Лист9" sheetId="9" r:id="rId4"/>
  </sheets>
  <definedNames>
    <definedName name="_xlnm.Print_Area" localSheetId="2">Лист7!$A$1:$F$154</definedName>
    <definedName name="_xlnm.Print_Area" localSheetId="3">Лист9!$A$1:$G$112</definedName>
  </definedNames>
  <calcPr calcId="145621"/>
</workbook>
</file>

<file path=xl/calcChain.xml><?xml version="1.0" encoding="utf-8"?>
<calcChain xmlns="http://schemas.openxmlformats.org/spreadsheetml/2006/main">
  <c r="F134" i="7" l="1"/>
  <c r="F135" i="7"/>
  <c r="F133" i="7"/>
  <c r="F132" i="7" s="1"/>
  <c r="G131" i="5"/>
  <c r="G132" i="5"/>
  <c r="G130" i="5"/>
  <c r="G129" i="5"/>
  <c r="G88" i="9" l="1"/>
  <c r="G103" i="9"/>
  <c r="G101" i="9"/>
  <c r="G100" i="9" s="1"/>
  <c r="G97" i="9"/>
  <c r="G93" i="9"/>
  <c r="G85" i="9"/>
  <c r="G83" i="9"/>
  <c r="G80" i="9"/>
  <c r="G75" i="9"/>
  <c r="G72" i="9"/>
  <c r="G71" i="9" s="1"/>
  <c r="G67" i="9"/>
  <c r="G66" i="9" s="1"/>
  <c r="G64" i="9"/>
  <c r="G63" i="9" s="1"/>
  <c r="G61" i="9"/>
  <c r="G59" i="9"/>
  <c r="G55" i="9"/>
  <c r="G50" i="9"/>
  <c r="G48" i="9"/>
  <c r="G44" i="9"/>
  <c r="G37" i="9"/>
  <c r="G26" i="9"/>
  <c r="G24" i="9"/>
  <c r="G108" i="5"/>
  <c r="G114" i="5"/>
  <c r="F111" i="7"/>
  <c r="F67" i="7"/>
  <c r="F141" i="7"/>
  <c r="F140" i="7" s="1"/>
  <c r="F139" i="7" s="1"/>
  <c r="F138" i="7" s="1"/>
  <c r="F137" i="7" s="1"/>
  <c r="F130" i="7"/>
  <c r="F129" i="7" s="1"/>
  <c r="F128" i="7" s="1"/>
  <c r="F127" i="7" s="1"/>
  <c r="F126" i="7" s="1"/>
  <c r="F124" i="7"/>
  <c r="F123" i="7" s="1"/>
  <c r="F122" i="7" s="1"/>
  <c r="F121" i="7" s="1"/>
  <c r="F120" i="7" s="1"/>
  <c r="F116" i="7"/>
  <c r="F96" i="7"/>
  <c r="F95" i="7" s="1"/>
  <c r="F94" i="7" s="1"/>
  <c r="F93" i="7" s="1"/>
  <c r="F88" i="7"/>
  <c r="F87" i="7" s="1"/>
  <c r="F86" i="7" s="1"/>
  <c r="F85" i="7" s="1"/>
  <c r="F83" i="7"/>
  <c r="F82" i="7" s="1"/>
  <c r="F81" i="7" s="1"/>
  <c r="F80" i="7" s="1"/>
  <c r="F74" i="7"/>
  <c r="F72" i="7"/>
  <c r="F71" i="7" s="1"/>
  <c r="F70" i="7" s="1"/>
  <c r="F69" i="7" s="1"/>
  <c r="F64" i="7"/>
  <c r="F62" i="7"/>
  <c r="F61" i="7" s="1"/>
  <c r="F60" i="7" s="1"/>
  <c r="F59" i="7" s="1"/>
  <c r="F57" i="7"/>
  <c r="F56" i="7" s="1"/>
  <c r="F49" i="7"/>
  <c r="F48" i="7" s="1"/>
  <c r="F47" i="7" s="1"/>
  <c r="F46" i="7" s="1"/>
  <c r="F45" i="7" s="1"/>
  <c r="F43" i="7"/>
  <c r="F42" i="7" s="1"/>
  <c r="F41" i="7"/>
  <c r="F37" i="7"/>
  <c r="F36" i="7" s="1"/>
  <c r="F28" i="7"/>
  <c r="F27" i="7" s="1"/>
  <c r="F26" i="7" s="1"/>
  <c r="F25" i="7" s="1"/>
  <c r="F24" i="7" s="1"/>
  <c r="F23" i="7" s="1"/>
  <c r="G87" i="9" l="1"/>
  <c r="F40" i="7"/>
  <c r="G74" i="9"/>
  <c r="G43" i="9"/>
  <c r="G23" i="9"/>
  <c r="F110" i="7"/>
  <c r="F109" i="7"/>
  <c r="F108" i="7" s="1"/>
  <c r="F106" i="7" s="1"/>
  <c r="F34" i="7"/>
  <c r="F35" i="7"/>
  <c r="F79" i="7"/>
  <c r="F55" i="7"/>
  <c r="F54" i="7" s="1"/>
  <c r="F53" i="7" s="1"/>
  <c r="G22" i="9" l="1"/>
  <c r="F33" i="7"/>
  <c r="F22" i="7" s="1"/>
  <c r="F107" i="7"/>
  <c r="G109" i="5" l="1"/>
  <c r="G117" i="5"/>
  <c r="G64" i="5"/>
  <c r="G138" i="5"/>
  <c r="G137" i="5"/>
  <c r="G136" i="5" s="1"/>
  <c r="G135" i="5" s="1"/>
  <c r="G134" i="5" s="1"/>
  <c r="G127" i="5"/>
  <c r="G126" i="5" s="1"/>
  <c r="G125" i="5" s="1"/>
  <c r="G124" i="5" s="1"/>
  <c r="G123" i="5" s="1"/>
  <c r="G121" i="5"/>
  <c r="G120" i="5" s="1"/>
  <c r="G119" i="5" s="1"/>
  <c r="G118" i="5" s="1"/>
  <c r="G93" i="5"/>
  <c r="G92" i="5" s="1"/>
  <c r="G91" i="5" s="1"/>
  <c r="G90" i="5" s="1"/>
  <c r="G85" i="5"/>
  <c r="G84" i="5" s="1"/>
  <c r="G83" i="5" s="1"/>
  <c r="G82" i="5" s="1"/>
  <c r="G80" i="5"/>
  <c r="G79" i="5"/>
  <c r="G78" i="5" s="1"/>
  <c r="G77" i="5" s="1"/>
  <c r="G71" i="5"/>
  <c r="G69" i="5"/>
  <c r="G61" i="5"/>
  <c r="G59" i="5"/>
  <c r="G58" i="5" s="1"/>
  <c r="G57" i="5" s="1"/>
  <c r="G56" i="5" s="1"/>
  <c r="G54" i="5"/>
  <c r="G53" i="5" s="1"/>
  <c r="G46" i="5"/>
  <c r="G45" i="5" s="1"/>
  <c r="G44" i="5" s="1"/>
  <c r="G43" i="5" s="1"/>
  <c r="G42" i="5" s="1"/>
  <c r="G40" i="5"/>
  <c r="G39" i="5" s="1"/>
  <c r="G38" i="5"/>
  <c r="G34" i="5"/>
  <c r="G33" i="5" s="1"/>
  <c r="G25" i="5"/>
  <c r="G24" i="5" s="1"/>
  <c r="G23" i="5" s="1"/>
  <c r="G22" i="5" s="1"/>
  <c r="G21" i="5" s="1"/>
  <c r="G20" i="5" s="1"/>
  <c r="G68" i="5" l="1"/>
  <c r="G67" i="5" s="1"/>
  <c r="G66" i="5" s="1"/>
  <c r="G32" i="5"/>
  <c r="G107" i="5"/>
  <c r="G106" i="5" s="1"/>
  <c r="G104" i="5" s="1"/>
  <c r="G76" i="5"/>
  <c r="G52" i="5"/>
  <c r="G51" i="5" s="1"/>
  <c r="G50" i="5" s="1"/>
  <c r="G31" i="5"/>
  <c r="G37" i="5"/>
  <c r="G105" i="5" l="1"/>
  <c r="G30" i="5"/>
  <c r="G19" i="5" s="1"/>
  <c r="D17" i="10" l="1"/>
  <c r="D22" i="10" l="1"/>
  <c r="D21" i="10" s="1"/>
  <c r="D20" i="10" s="1"/>
  <c r="D26" i="10" l="1"/>
  <c r="D25" i="10" s="1"/>
  <c r="D24" i="10" s="1"/>
  <c r="D19" i="10" s="1"/>
  <c r="D16" i="10" s="1"/>
</calcChain>
</file>

<file path=xl/sharedStrings.xml><?xml version="1.0" encoding="utf-8"?>
<sst xmlns="http://schemas.openxmlformats.org/spreadsheetml/2006/main" count="1488" uniqueCount="375">
  <si>
    <t>Глава Подгоренского</t>
  </si>
  <si>
    <t>к решению Совета народных депутатов</t>
  </si>
  <si>
    <t>РЗ</t>
  </si>
  <si>
    <t>ПР</t>
  </si>
  <si>
    <t>ЦСР</t>
  </si>
  <si>
    <t>ВР</t>
  </si>
  <si>
    <t>01</t>
  </si>
  <si>
    <t>03</t>
  </si>
  <si>
    <t>04</t>
  </si>
  <si>
    <t>13</t>
  </si>
  <si>
    <t>02</t>
  </si>
  <si>
    <t>09</t>
  </si>
  <si>
    <t>12</t>
  </si>
  <si>
    <t>05</t>
  </si>
  <si>
    <t>200</t>
  </si>
  <si>
    <t>08</t>
  </si>
  <si>
    <t>10</t>
  </si>
  <si>
    <t>300</t>
  </si>
  <si>
    <t>городского поселения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</si>
  <si>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</si>
  <si>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</si>
  <si>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</si>
  <si>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Национальная оборона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</si>
  <si>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</si>
  <si>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</si>
  <si>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</si>
  <si>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</si>
  <si>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</si>
  <si>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</si>
  <si>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 xml:space="preserve">"О  бюджете  Подгоренского городского  поселения </t>
  </si>
  <si>
    <t xml:space="preserve">           Распределение бюджетных ассигнований по целевым статьям</t>
  </si>
  <si>
    <t>№ п/п</t>
  </si>
  <si>
    <t xml:space="preserve">Наименование </t>
  </si>
  <si>
    <t>Муниципальная программа Подгоренского городского поселения Подгоренского муниципального района Воронежской области "Программа  социально-экономического развития Подгоренского городского поселения Подгоренского муниципального района Воронежской области"</t>
  </si>
  <si>
    <t>1.1</t>
  </si>
  <si>
    <t>Подпрограмма "Создание условий для обеспечения качественными услугами ЖКХ населению Подгоренского городского поселения"</t>
  </si>
  <si>
    <t>1.2</t>
  </si>
  <si>
    <t>Подпрограмма " Развитие социальной инфраструктуры Подгоренского городского поселения Подгоренского муниципального района Воронежской области"</t>
  </si>
  <si>
    <t>1.4</t>
  </si>
  <si>
    <t>1.5</t>
  </si>
  <si>
    <t>Подпрограмма "Социальная поддержка граждан Подгоренского городского поселения Подгоренского муниципального района Воронежской области"</t>
  </si>
  <si>
    <t>1.6</t>
  </si>
  <si>
    <t>Подпрограмма "Обеспечение реализации муниципальной программы"</t>
  </si>
  <si>
    <t>11</t>
  </si>
  <si>
    <t>Коммунальное хозяйство</t>
  </si>
  <si>
    <t xml:space="preserve">04 </t>
  </si>
  <si>
    <t>(муниципальным  программам),группам видов расходов, разделам, подразделам</t>
  </si>
  <si>
    <t>А.А.Леонов</t>
  </si>
  <si>
    <t>ВЕДОМСТВЕННАЯ СТРУКТУРА</t>
  </si>
  <si>
    <t>(рублей)</t>
  </si>
  <si>
    <t xml:space="preserve">НАИМЕНОВАНИЕ </t>
  </si>
  <si>
    <t xml:space="preserve">ГРБС </t>
  </si>
  <si>
    <t xml:space="preserve">Сумма </t>
  </si>
  <si>
    <t>РАСХОДЫ БЮДЖЕТА,  ВСЕГО</t>
  </si>
  <si>
    <t xml:space="preserve"> </t>
  </si>
  <si>
    <t>914</t>
  </si>
  <si>
    <t xml:space="preserve">   01</t>
  </si>
  <si>
    <t xml:space="preserve">   01 5</t>
  </si>
  <si>
    <t>Мобилизационная и вневойсковая подготовка</t>
  </si>
  <si>
    <t xml:space="preserve">   01 4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</si>
  <si>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нужд))</t>
  </si>
  <si>
    <t>Дорожное хозяйство (дорожные фонды)</t>
  </si>
  <si>
    <t xml:space="preserve">   01 2</t>
  </si>
  <si>
    <t xml:space="preserve">   01 2 01</t>
  </si>
  <si>
    <t xml:space="preserve"> 01 2 01 91290</t>
  </si>
  <si>
    <t xml:space="preserve">   01 2 02</t>
  </si>
  <si>
    <t xml:space="preserve">   01 1</t>
  </si>
  <si>
    <t xml:space="preserve">   01 1 01</t>
  </si>
  <si>
    <t>Мероприятия по развитию и поддержке малого и среднего предпринимательства в рамках подпрограммы ""Развитие и поддержка малого и среднего предпринимательства в Подгоренском муниципальном районе" муниципальной программы Подгоренского района "Развитие экономики района" (Закупка товаров, работ и услуг для государственных (муниципальных) нужд)</t>
  </si>
  <si>
    <t xml:space="preserve">12 </t>
  </si>
  <si>
    <t>10 1 8038</t>
  </si>
  <si>
    <t xml:space="preserve">   01 1 02</t>
  </si>
  <si>
    <t xml:space="preserve"> 01 1 02 90020</t>
  </si>
  <si>
    <t xml:space="preserve">   01 1 03</t>
  </si>
  <si>
    <t>Культура, кинематография</t>
  </si>
  <si>
    <t>Культура</t>
  </si>
  <si>
    <t xml:space="preserve">   01 4 01</t>
  </si>
  <si>
    <t xml:space="preserve">Пенсионное обеспечение </t>
  </si>
  <si>
    <t>Подгоренского городского поселения</t>
  </si>
  <si>
    <t>РАСХОДОВ БЮДЖЕТА ПОДГОРЕНСКОГО ГОРОДСКОГО  ПОСЕЛЕНИЯ</t>
  </si>
  <si>
    <t>Муниципальная программа "Программа социально-экономического развития Подгоренского городского поселения Подгоренского муниципального района Воронежской области"</t>
  </si>
  <si>
    <t>Муниципальная программа "Программа социально- экономического развития  Подгоренского городского поселения Подгоренского муниципального района Воронежской области"</t>
  </si>
  <si>
    <t xml:space="preserve">   01 6</t>
  </si>
  <si>
    <t>Основное мероприятие «Финансовое обеспечение деятельности Совета народных депутатов Подгоренского городского поселения»</t>
  </si>
  <si>
    <t xml:space="preserve">   01 6 01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</si>
  <si>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(Расходы на выплаты персоналу в целях обеспечения
выполнения функций государственными (муниципальными)  органами, казенными
учреждениями, органами управления государственными
внебюджетными фондами)
</t>
  </si>
  <si>
    <t>01 6 01 92010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</si>
  <si>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(Закупка товаров, работ и услуг для обеспечения государственных (муниципальных) нужд)</t>
  </si>
  <si>
    <t>01 6 02 00000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</si>
  <si>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(Иные бюджетные ассигнования)</t>
  </si>
  <si>
    <t>Резервные фонды</t>
  </si>
  <si>
    <t>Основное мероприятие «Управление резервным фондом Подгоренского городского поселения на исполнение расходных обязательств городского поселения»</t>
  </si>
  <si>
    <t>Основное мероприятие «Выполнение других расходных обязательств городского поселения»</t>
  </si>
  <si>
    <t>Подготовка и проведение празднования памятных дат поселения (Закупка товаров, работ и услуг для обеспечения государственных (муниципальных) нужд)</t>
  </si>
  <si>
    <t xml:space="preserve">Основное мероприятие «Исполнение полномочий по осуществлению  первичного воинского учета на территориях,  где отсутствуют военные комиссариаты» </t>
  </si>
  <si>
    <t>Осуществление первичного воинского учета на территориях , где отсутствуют военные комиссариаты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</si>
  <si>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01 4 01 51180</t>
  </si>
  <si>
    <t>Подпрограмма "Развитие социальной инфраструктуры"</t>
  </si>
  <si>
    <t>Основное мероприятие «Улучшение состояния автомобильных дорог»</t>
  </si>
  <si>
    <t>Мероприятия  по развитию сети автомобильных дорог общего пользования  (Закупка товаров, работ и услуг для обеспечения государственных (муниципальных) нужд)</t>
  </si>
  <si>
    <t xml:space="preserve">Основное мероприятие «Строительство и реконструкция объектов инфраструктуры» </t>
  </si>
  <si>
    <t xml:space="preserve"> 01 2 02 90520</t>
  </si>
  <si>
    <t xml:space="preserve">Основное мероприятие «Подготовка проектно-сметных документаций для обеспечения развития инженерной инфраструктуры» </t>
  </si>
  <si>
    <t>Мероприятия, направленные на  благоустройство мест массового отдыха населения городского поселения    (Закупка товаров, работ и услуг для обеспечения государственных (муниципальных) нужд)</t>
  </si>
  <si>
    <t xml:space="preserve">   01 2 03</t>
  </si>
  <si>
    <t xml:space="preserve"> 01 2 03 90440</t>
  </si>
  <si>
    <t xml:space="preserve"> 01 2 03 90450</t>
  </si>
  <si>
    <t xml:space="preserve"> 01 2 03 90460</t>
  </si>
  <si>
    <t xml:space="preserve"> 01 2 03 90850</t>
  </si>
  <si>
    <t>Подпрограмма «Создание условий для обеспечения качественными услугами ЖКХ населению Подгоренского городского поселения»</t>
  </si>
  <si>
    <t>Основное мероприятие «Обеспечение предоставления услуг населению в области жилищного хозяйства, предоставление субсидий жилищным организациям для улучшения состояния и содержания жилого фонда»</t>
  </si>
  <si>
    <t>Основное мероприятие « Содействие развитию социальной и инженерной инфраструктуры Подгоренского городского поселения»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</si>
  <si>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обеспечения государственных (муниципальных) нужд)</t>
  </si>
  <si>
    <t xml:space="preserve"> 01 1 03 40090</t>
  </si>
  <si>
    <t xml:space="preserve"> 01 1 03 90080</t>
  </si>
  <si>
    <t xml:space="preserve"> 01 1 03 90110</t>
  </si>
  <si>
    <t>Основное мероприятие «Благоустройство территорий городского поселения»</t>
  </si>
  <si>
    <t xml:space="preserve"> 01 1 02 90010</t>
  </si>
  <si>
    <t>Подпрограмма «Социальная поддержка граждан Подгоренского городского поселения Подгоренского муниципального района Воронежской области»</t>
  </si>
  <si>
    <t xml:space="preserve">   01 5 02</t>
  </si>
  <si>
    <t>Основное мероприятие «Обеспечение доплат  к пенсиям по выслуге лет, муниципальным служащим »</t>
  </si>
  <si>
    <t>Глава Подгоренского городского  поселения</t>
  </si>
  <si>
    <t>01 5 02 90470</t>
  </si>
  <si>
    <t>Физическая культура и спорт</t>
  </si>
  <si>
    <t>Массовый спорт</t>
  </si>
  <si>
    <t>Обслуживание государственного внутреннего и муниципального долга</t>
  </si>
  <si>
    <t>Обслуживание государственного  и муниципального долга</t>
  </si>
  <si>
    <t xml:space="preserve">01 6 </t>
  </si>
  <si>
    <t>Основное мероприятие «Процентные платежи по муниципальному долгу»</t>
  </si>
  <si>
    <t xml:space="preserve">   01 6 04</t>
  </si>
  <si>
    <t>01 6 04 97880</t>
  </si>
  <si>
    <t>Подгоренского муниципального района                                                                                                                               А.А.Леонов</t>
  </si>
  <si>
    <t>01 6 02 90540</t>
  </si>
  <si>
    <t>01 6 02 90570</t>
  </si>
  <si>
    <t>01 6 03 98380</t>
  </si>
  <si>
    <t xml:space="preserve"> 01 1 02 90030</t>
  </si>
  <si>
    <t xml:space="preserve"> 01 1 02 90040</t>
  </si>
  <si>
    <t xml:space="preserve"> 01 1 02 90050</t>
  </si>
  <si>
    <t xml:space="preserve">01 </t>
  </si>
  <si>
    <t xml:space="preserve">01 1 </t>
  </si>
  <si>
    <t>01 1 01</t>
  </si>
  <si>
    <t>01 1 02</t>
  </si>
  <si>
    <t>Мероприятия в области организации уличного освещения (Закупка товаров, работ и услуг для обеспечения государственных (муниципальных) нужд)</t>
  </si>
  <si>
    <t>01 1 02 90010</t>
  </si>
  <si>
    <t>Мероприятия, направленные на  оформление имущества в муниципальную собственность поселения  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</si>
  <si>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деятельности, проект планировки массива под ИЖС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</si>
  <si>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</si>
  <si>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Мероприятия в области организации работ, услуг по содержанию сетей водоснабжения(Закупка товаров, работ и услуг для обеспечения государственных (муниципальных) нужд)</t>
  </si>
  <si>
    <t>Мероприятия в области организации работ, услуг  по содержанию  муниципального имущества  (Закупка товаров, работ и услуг для обеспечения государственных (муниципальных) нужд)</t>
  </si>
  <si>
    <t>Мероприятия в области организации  уличного освещения (Закупка товаров, работ и услуг для обеспечения государственных (муниципальных) нужд)</t>
  </si>
  <si>
    <t>Мероприятия в области организации  содержания автомобильных  дороги и  инженерных сооружений на них  (Закупка товаров, работ и услуг для обеспечения государственных (муниципальных) нужд)</t>
  </si>
  <si>
    <t>Мероприятия в области организации озеленения  территории (Закупка товаров, работ и услуг для обеспечения государственных (муниципальных) нужд)</t>
  </si>
  <si>
    <t>Мероприятия в области организации и содержания мест захоронения (Закупка товаров, работ и услуг для обеспечения государственных (муниципальных) нужд)</t>
  </si>
  <si>
    <t>Мероприятия в области организации  прочих мероприятий по   благоустройству территории поселения 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</si>
  <si>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государственных учреждений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</si>
  <si>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«Развитие физической культуры и массового спорта на территории поселения"</t>
  </si>
  <si>
    <t>01 1 02 90020</t>
  </si>
  <si>
    <t>01 1 02 90030</t>
  </si>
  <si>
    <t>01 1 02 90040</t>
  </si>
  <si>
    <t>01 1 02 90050</t>
  </si>
  <si>
    <t>01 1 03</t>
  </si>
  <si>
    <t>01 1 03 40090</t>
  </si>
  <si>
    <t>01 1 03 90080</t>
  </si>
  <si>
    <t>01 1 03 90110</t>
  </si>
  <si>
    <t xml:space="preserve">01 2 </t>
  </si>
  <si>
    <t>01 2 01</t>
  </si>
  <si>
    <t>01 2  01 91290</t>
  </si>
  <si>
    <t>01 2 02</t>
  </si>
  <si>
    <t>01 2 02 90520</t>
  </si>
  <si>
    <t>01 2 03</t>
  </si>
  <si>
    <t>01 2 03 90440</t>
  </si>
  <si>
    <t>01 2 03 90450</t>
  </si>
  <si>
    <t>01 2 03 90460</t>
  </si>
  <si>
    <t>01 2 03 90850</t>
  </si>
  <si>
    <t xml:space="preserve">01 4 </t>
  </si>
  <si>
    <t>01 4 01</t>
  </si>
  <si>
    <t>01 4  01 51180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</si>
  <si>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</si>
  <si>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01 5 </t>
  </si>
  <si>
    <t>01 5 02</t>
  </si>
  <si>
    <t>01 5 02 9047</t>
  </si>
  <si>
    <t>01 6 01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</si>
  <si>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
</t>
  </si>
  <si>
    <t>01 6 02</t>
  </si>
  <si>
    <t xml:space="preserve">01 6 03 </t>
  </si>
  <si>
    <t>01 6 04</t>
  </si>
  <si>
    <t>поселения Подгоренского муниципального</t>
  </si>
  <si>
    <t>района Воронежской области</t>
  </si>
  <si>
    <t>"О бюджете  Подгоренского городского</t>
  </si>
  <si>
    <t>Подпрограмма «Исполнение полномочий по осуществлению первичного воинского учета на территориях, где отсутствуют военные комиссариаты»</t>
  </si>
  <si>
    <t>Подпрограмма «Создание условий для развития культурного и спортивного досуга на территории поселения»</t>
  </si>
  <si>
    <t xml:space="preserve">   01 7</t>
  </si>
  <si>
    <t xml:space="preserve">   01 7 01</t>
  </si>
  <si>
    <t>01 7 01 00590</t>
  </si>
  <si>
    <t xml:space="preserve">   01 7 02</t>
  </si>
  <si>
    <t>01 7 02 00590</t>
  </si>
  <si>
    <t>01 6  01 92010</t>
  </si>
  <si>
    <t>1.7</t>
  </si>
  <si>
    <t>01 7</t>
  </si>
  <si>
    <t>01 7 01</t>
  </si>
  <si>
    <t>01 7 02</t>
  </si>
  <si>
    <t>Основное мероприятие "Развитие  культуры на территории Подгоренского городского  поселения »</t>
  </si>
  <si>
    <t>Обслуживание государственного долга Российской федерации</t>
  </si>
  <si>
    <t>Совет народных депутатов Подгоренского городского поселения Подгоренского муниципального района ВО</t>
  </si>
  <si>
    <t>910</t>
  </si>
  <si>
    <t>129</t>
  </si>
  <si>
    <t>244</t>
  </si>
  <si>
    <t>119</t>
  </si>
  <si>
    <t xml:space="preserve">   01 7 03</t>
  </si>
  <si>
    <t>01 7 03 00590</t>
  </si>
  <si>
    <t>Основное мероприятие "Организация библиотечного обслуживания населения  Подгоренского городского  поселения »</t>
  </si>
  <si>
    <t>Основное мероприятие "Организация библиотечного обслуживания населения Подгоренского городского поселения »</t>
  </si>
  <si>
    <t>01 7 03</t>
  </si>
  <si>
    <t xml:space="preserve">01 1 03 90110 </t>
  </si>
  <si>
    <t>Транспорт</t>
  </si>
  <si>
    <t>01 2 06 91320</t>
  </si>
  <si>
    <t>Мероприятия в области физической культуры и массового спорта на территории городского поселения (Закупка товаров, работ и услуг для обеспечения государственных (муниципальных) нужд)</t>
  </si>
  <si>
    <t>01 7 03 90410</t>
  </si>
  <si>
    <t>01 2 04</t>
  </si>
  <si>
    <t>Мероприятия по благоустройству и ремонту тротуаров на территории городского поселения (Закупка товаров, работ и услуг для обеспечения государственных (муниципальных) нужд)</t>
  </si>
  <si>
    <t>01 2 04 91300</t>
  </si>
  <si>
    <t>Субсидии бюджетам муниципальных образований на уличное освещение   (Закупка товаров, работ и услуг для обеспечения государственных (муниципальных) нужд)</t>
  </si>
  <si>
    <t>Приложение 2</t>
  </si>
  <si>
    <t xml:space="preserve">        </t>
  </si>
  <si>
    <t xml:space="preserve">    </t>
  </si>
  <si>
    <t xml:space="preserve">  к решению     Совета народных депутатов</t>
  </si>
  <si>
    <t xml:space="preserve">                  </t>
  </si>
  <si>
    <t>Подгоренского муниципального района</t>
  </si>
  <si>
    <t xml:space="preserve">Основное мероприятие "Организация транспортного обслуживания населения в границах поселения" </t>
  </si>
  <si>
    <t xml:space="preserve">01 2 06 </t>
  </si>
  <si>
    <t>01 2 06</t>
  </si>
  <si>
    <t>Основное мероприятие «Благоустройство и ремонт тротуаров»</t>
  </si>
  <si>
    <t>Мероприятия в области организации транспортного обслуживания населения в границах поселения 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</si>
  <si>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Совета народных депутатов</t>
  </si>
  <si>
    <t xml:space="preserve">Источники внутреннего финансирования </t>
  </si>
  <si>
    <t>Наименование</t>
  </si>
  <si>
    <t>Код классификации</t>
  </si>
  <si>
    <t>2016 год</t>
  </si>
  <si>
    <t>Источники внутреннего финансирования дефицитов бюджетов</t>
  </si>
  <si>
    <t>000 01  00  00  00  00  0000  000</t>
  </si>
  <si>
    <t>Изменение остатков средств на счетах по учету  средств бюджета</t>
  </si>
  <si>
    <t>000 01  05  00  00  00  0000  000</t>
  </si>
  <si>
    <t>Увеличение остатков средств бюджетов</t>
  </si>
  <si>
    <t>000 01  05  00  00  00  0000  500</t>
  </si>
  <si>
    <t>Увеличение прочих остатков средств бюджетов</t>
  </si>
  <si>
    <t>000 01  05  02  00  00  0000  500</t>
  </si>
  <si>
    <t>Увеличение прочих остатков денежных средств  бюджетов</t>
  </si>
  <si>
    <t>000 01  05  02  01  00  0000  510</t>
  </si>
  <si>
    <t>Уменьшение остатков средств бюджетов</t>
  </si>
  <si>
    <t>000 01  05  00  00  00  0000  600</t>
  </si>
  <si>
    <t>Уменьшение прочих остатков средств бюджетов</t>
  </si>
  <si>
    <t>000 01  05  02  00  00  0000  600</t>
  </si>
  <si>
    <t>Уменьшение прочих остатков денежных средств  бюджетов</t>
  </si>
  <si>
    <t>000 01  05  02  01  00  0000  610</t>
  </si>
  <si>
    <t>"О бюджете Подгоренского городского</t>
  </si>
  <si>
    <t>000 01  05  02  01  13  0000  510</t>
  </si>
  <si>
    <t>Увеличение прочих остатков денежных средств  бюджетов городских поселений</t>
  </si>
  <si>
    <t>Уменьшение прочих остатков денежных средств  бюджетов городских поселений</t>
  </si>
  <si>
    <t>000 01  05  02  01  13  0000  610</t>
  </si>
  <si>
    <t>Глава Подгоренского городского поселения</t>
  </si>
  <si>
    <t>А.А. Леонов</t>
  </si>
  <si>
    <t>Софинансирование мероприятий на капитальный ремонт и ремонт автомобильных дорог общего пользования местного значения за счет средств местного бюджета (Закупка товаров, работ и услуг для обеспечения государственных (муниципальных) нужд)</t>
  </si>
  <si>
    <t>01 2 01 S8850</t>
  </si>
  <si>
    <t>01 1 02 78670</t>
  </si>
  <si>
    <t>01 3</t>
  </si>
  <si>
    <t>Основное мероприятие "Повышение готовности к ликвидации чрезвычайных ситуаций"</t>
  </si>
  <si>
    <t>01 3 01</t>
  </si>
  <si>
    <t>Подпрограмма "Организация защиты населения и территории Подгоренского городского поселения от чрезвычайных ситуаций. Обеспечение пожарной безопасности людей на объектах"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</si>
  <si>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</si>
  <si>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01 3 01 90570</t>
  </si>
  <si>
    <t>14</t>
  </si>
  <si>
    <t>Подпрограмма "Обеспечение общественного порядка на территории поселения"</t>
  </si>
  <si>
    <t>01 8</t>
  </si>
  <si>
    <t>Основное мероприятие «Создание условий для деятельности народной добровольной дружины Подгоренского городского поселения».</t>
  </si>
  <si>
    <t>01 8 01</t>
  </si>
  <si>
    <t>01 8 01 98390</t>
  </si>
  <si>
    <t>Мероприятия, направленные на создание условий для  деятельности народной добровольной дружины Подгоренского городского поселения (Закупка товаров, работ и услуг для обеспечения государственных (муниципальных) нужд)</t>
  </si>
  <si>
    <t>Основное мероприятие «Внедрение аппаратно-программного комплекса «Безопасный город».</t>
  </si>
  <si>
    <t>01 8 02</t>
  </si>
  <si>
    <t>Мероприятия, направленные на повышение эффективности работы по обеспечению общественного порядка на территории городского поселения.(Закупка товаров, работ и услуг для обеспечения государственных (муниципальных) нужд)</t>
  </si>
  <si>
    <t>01 8 02 98400</t>
  </si>
  <si>
    <t>Основное мероприятие «Устройство пешеходных переходов на территории Подгоренского городского поселения»</t>
  </si>
  <si>
    <t>Мероприятия по устройству пешеходных переходов на территории городского поселения  (Закупка товаров, работ и услуг для обеспечения государственных (муниципальных) нужд)</t>
  </si>
  <si>
    <t>01 2 05 91310</t>
  </si>
  <si>
    <t xml:space="preserve"> 01 1 02 90530</t>
  </si>
  <si>
    <t xml:space="preserve">  01</t>
  </si>
  <si>
    <t xml:space="preserve">  01 2 04</t>
  </si>
  <si>
    <t xml:space="preserve">01 2 05 </t>
  </si>
  <si>
    <t>1.3</t>
  </si>
  <si>
    <t>1.8</t>
  </si>
  <si>
    <t>Мероприятия на капитальный ремонт и ремонт автомобильных дорог общего пользования местного значения за счет областных средств  (Закупка товаров, работ и услуг для обеспечения государственных (муниципальных) нужд)</t>
  </si>
  <si>
    <t>01 2 01 78850</t>
  </si>
  <si>
    <t xml:space="preserve"> 01 1 01 97010</t>
  </si>
  <si>
    <t>01 1 01 97010</t>
  </si>
  <si>
    <t>Приложение № 1 к решению</t>
  </si>
  <si>
    <t>от 30 декабря  2016 г. № 138</t>
  </si>
  <si>
    <t>2018-2019 годов"</t>
  </si>
  <si>
    <t>поселения на 2017 год и плановый период</t>
  </si>
  <si>
    <t xml:space="preserve"> дефицита бюджета Подгоренского городского поселения на 2017 год </t>
  </si>
  <si>
    <t>Погашение бюджетами поселений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</si>
  <si>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</si>
  <si>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000 01  03  00  00  13  0000  810</t>
  </si>
  <si>
    <t>000 01  03  00  00  00  0000  800</t>
  </si>
  <si>
    <t xml:space="preserve">Приложение 7 </t>
  </si>
  <si>
    <t xml:space="preserve"> от 30 декабря 2016 г. № 138</t>
  </si>
  <si>
    <t xml:space="preserve">на 2017 год и на плановый период </t>
  </si>
  <si>
    <t>НА 2017 ГОД</t>
  </si>
  <si>
    <t>100</t>
  </si>
  <si>
    <t>800</t>
  </si>
  <si>
    <t>Администрация Подгоренского муниципального района Воронежской области</t>
  </si>
  <si>
    <t xml:space="preserve"> 01 1 </t>
  </si>
  <si>
    <t xml:space="preserve">  01 1 03</t>
  </si>
  <si>
    <t>01 2 04 78770</t>
  </si>
  <si>
    <t>01 2 04 S8770</t>
  </si>
  <si>
    <t>Расходы на финансирование  мероприятий по капитальному ремонту многоквартирных домов за счет средств местного бюджета(Закупка товаров, работ и услуг в целях капитального ремонта  государственного (муниципального) имущества )</t>
  </si>
  <si>
    <t>01 1 03 S8620</t>
  </si>
  <si>
    <t xml:space="preserve">01 1 02 78530   </t>
  </si>
  <si>
    <t>01 1 02 S8530</t>
  </si>
  <si>
    <t>01 1 02 90530</t>
  </si>
  <si>
    <t>Мероприятия, направленные на благоустройство дворовых территорий поселения (Со финансирование) (Закупка товаров, работ и услуг для обеспечения государственных (муниципальных) нужд)</t>
  </si>
  <si>
    <t xml:space="preserve"> 01 1 02 S8610</t>
  </si>
  <si>
    <t>Муниципальное казенное учреждение культуры "Культурно-досуговый центр"</t>
  </si>
  <si>
    <t>600</t>
  </si>
  <si>
    <t xml:space="preserve">  01 7 03 90410</t>
  </si>
  <si>
    <t>700</t>
  </si>
  <si>
    <t>Подгоренского муниципального района                                                                                                                                                  А.А.Леонов</t>
  </si>
  <si>
    <t xml:space="preserve">Основное мероприятие "Устройство пешеходных переходов на территории Подгоренского городского поселения" </t>
  </si>
  <si>
    <t xml:space="preserve">  01 2 05</t>
  </si>
  <si>
    <t>Мероприятия по устройству пешеходных переходов на территории городского поселения (Закупка товаров, работ и услуг для обеспечения государственных (муниципальных) нужд)</t>
  </si>
  <si>
    <t>Сумма
 (2017 год)</t>
  </si>
  <si>
    <t xml:space="preserve">  01 7 02</t>
  </si>
  <si>
    <t>Приложение № 4</t>
  </si>
  <si>
    <t xml:space="preserve"> от 30  декабря 2016 г.№  138</t>
  </si>
  <si>
    <t>Воронежской области на 2017 год и на плановый"</t>
  </si>
  <si>
    <t>период 2018-2019 годов"</t>
  </si>
  <si>
    <t>классификации расходов бюджета на 2017 год .</t>
  </si>
  <si>
    <t xml:space="preserve"> 01 1 02 78530</t>
  </si>
  <si>
    <t xml:space="preserve"> 01 1 02 S8530</t>
  </si>
  <si>
    <t>01 1 02 S8610</t>
  </si>
  <si>
    <t>Мероприятия в сфере  оказания адресной социальной помощи отдельным категориям граждан из резервного фонда Подгоренского городского поселения(Резервные средства)</t>
  </si>
  <si>
    <t>Резервный фонд Подгоренского городского поселения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  (Резервные средства)</t>
  </si>
  <si>
    <t>Мероприятия по содержанию и ремонту муниципального имущества    (Закупка товаров, работ и услуг для обеспечения государственных (муниципальных) нужд)</t>
  </si>
  <si>
    <t>Подпрограмма «Финансовое обеспечение переданных полномочий и исполнение полномочий по осуществлению первичного воинского учета, на территории где отсутствуют военные комиссариаты »</t>
  </si>
  <si>
    <t>Мероприятия по созданию условий для предоставления транспортных услуг населению и организация транспортного обслуживания населения в границах Подгоренского городского поселения  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</si>
  <si>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Подпрограмма "Развитие социальной инфраструктуры в Подгоренском городском поселении Подгоренского муниципального района Воронежской области"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</si>
  <si>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Подгоренского городского поселения "</t>
  </si>
  <si>
    <t>Основное мероприятие «Ремонт тротуаров на территории Подгоренского городского поселения»</t>
  </si>
  <si>
    <t>Расходы на софинансирование мероприятий  по ремонту тротуаров в Подгоренском городском поселении (Закупка товаров, работ и услуг для обеспечения государственных (муниципальных) нужд)</t>
  </si>
  <si>
    <t>Субсидии местным бюджетам на устройство тротуаров за счет средств областного бюджета (Закупка товаров, работ и услуг для обеспечения государственных (муниципальных) нужд)</t>
  </si>
  <si>
    <t>Мероприятия, направленные на  благоустройство мест массового отдыха населения Подгоренского городского поселения    (Закупка товаров, работ и услуг для обеспечения государственных (муниципальных) нужд)</t>
  </si>
  <si>
    <t>Мероприятия по межеванию земельных участков для оформления  имущества в собственность поселения (Закупка товаров, работ и услуг для обеспечения государственных (муниципальных) нужд)</t>
  </si>
  <si>
    <t>Мероприятия по содержанию и ремонту муниципального имущества (Закупка товаров, работ и услуг для обеспечения государственных (муниципальных) нужд)</t>
  </si>
  <si>
    <t>Софинансирование мероприятий, направленных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</si>
  <si>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Субсидии на обеспечение сохранности и ремонт военно-мемориальных объектов на территории Воронежской области  (Закупка товаров, работ и услуг для обеспечения государственных (муниципальных) нужд)</t>
  </si>
  <si>
    <t>Софинансирование мероприятий по обеспечению сохранности и ремонта военно-мемориальных объектов на территории Подгоренского городского поселения(Закупка товаров, работ и услуг для обеспечения государственных (муниципальных) нужд)</t>
  </si>
  <si>
    <t>Мероприятия, направленные на обеспечение сохранности и ремонт военно-мемориальных объектов(Закупка товаров, работ и услуг для обеспечения государственных (муниципальных) нужд)</t>
  </si>
  <si>
    <t>Софинансирование мероприятий, направленных на  благоустройство дворовых территорий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</si>
  <si>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</si>
  <si>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(оказание услуг) муниципальных учреждений(Закупка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</si>
  <si>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учреждений(Иные бюджетные ассигнования)</t>
  </si>
  <si>
    <t>Расходы на обеспечение деятельности (оказание услуг) муниципальных учреждений (Предоставление субсидий федеральным бюджетным, автономным учреждениям и иным некоммерческим организациям)</t>
  </si>
  <si>
    <t>Обеспечение доплат  к пенсиям за выслугу лет муниципальным служащим (Социальное обеспечение и иные выплаты населению)</t>
  </si>
  <si>
    <t>Приложение 3</t>
  </si>
  <si>
    <t xml:space="preserve">Приложение 9 </t>
  </si>
  <si>
    <t>РАСПРЕДЕЛЕНИЕ  БЮДЖЕТНЫХ АССИГНОВАНИЙ</t>
  </si>
  <si>
    <t>ПО РАЗДЕЛАМ, ПОДРАЗДЕЛАМ, ЦЕЛЕВЫМ СТАТЬЯМ (МУНИЦИПАЛЬНЫМ ПРОГРАММАМ)</t>
  </si>
  <si>
    <t xml:space="preserve">ГРУППАМ ВИДОВ РАСХОДОВ КЛАССИФИКАЦИИ РАСХОДОВ БЮДЖЕТА ПОДГОРЕНСКОГО </t>
  </si>
  <si>
    <t>ПОДГОРЕНСКОГО ГОРОДСКОГО ПОСЕЛЕНИЯ</t>
  </si>
  <si>
    <t>на 2017 год.</t>
  </si>
  <si>
    <t>Приложение №11</t>
  </si>
  <si>
    <t>Другие вопросы в области физической культуры и спорта</t>
  </si>
  <si>
    <t>от  10 апреля  2017 г.№154</t>
  </si>
  <si>
    <t>от 10 апреля 2017г № 154</t>
  </si>
  <si>
    <t>от  10 апреля 2017г № 154</t>
  </si>
  <si>
    <t>от 10 апреля 2017г. № 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</si>
</sst>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49" fontId="3" fillId="0" borderId="0" xfId="0" applyNumberFormat="1" applyFont="1" applyFill="1"/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Border="1" applyAlignment="1">
      <alignment horizontal="right"/>
    </xf>
    <xf numFmtId="0" fontId="3" fillId="0" borderId="2" xfId="0" applyFont="1" applyFill="1" applyBorder="1" applyAlignment="1">
      <alignment vertical="top" wrapText="1"/>
    </xf>
    <xf numFmtId="0" fontId="3" fillId="0" borderId="0" xfId="0" applyFont="1" applyFill="1" applyAlignment="1"/>
    <xf numFmtId="0" fontId="3" fillId="0" borderId="3" xfId="0" applyNumberFormat="1" applyFont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3" xfId="0" applyNumberFormat="1" applyFont="1" applyBorder="1" applyAlignment="1">
      <alignment vertical="center" wrapText="1"/>
    </xf>
    <xf numFmtId="0" fontId="3" fillId="2" borderId="2" xfId="0" applyFont="1" applyFill="1" applyBorder="1" applyAlignment="1">
      <alignment horizontal="justify"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7" xfId="0" applyNumberFormat="1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49" fontId="4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 shrinkToFit="1"/>
    </xf>
    <xf numFmtId="0" fontId="4" fillId="0" borderId="3" xfId="0" applyNumberFormat="1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 wrapText="1"/>
    </xf>
    <xf numFmtId="2" fontId="3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0" fontId="3" fillId="2" borderId="2" xfId="0" applyFont="1" applyFill="1" applyBorder="1" applyAlignment="1">
      <alignment vertical="top" wrapText="1"/>
    </xf>
    <xf numFmtId="49" fontId="3" fillId="2" borderId="3" xfId="0" applyNumberFormat="1" applyFont="1" applyFill="1" applyBorder="1" applyAlignment="1">
      <alignment horizontal="center" wrapText="1"/>
    </xf>
    <xf numFmtId="0" fontId="3" fillId="2" borderId="0" xfId="0" applyFont="1" applyFill="1"/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49" fontId="4" fillId="0" borderId="3" xfId="0" applyNumberFormat="1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2" fontId="4" fillId="0" borderId="0" xfId="0" applyNumberFormat="1" applyFont="1" applyAlignment="1">
      <alignment wrapText="1"/>
    </xf>
    <xf numFmtId="4" fontId="4" fillId="0" borderId="3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3" fillId="0" borderId="3" xfId="0" applyNumberFormat="1" applyFont="1" applyBorder="1" applyAlignment="1">
      <alignment wrapText="1"/>
    </xf>
    <xf numFmtId="0" fontId="3" fillId="2" borderId="0" xfId="0" applyFont="1" applyFill="1" applyBorder="1"/>
    <xf numFmtId="0" fontId="6" fillId="2" borderId="0" xfId="0" applyFont="1" applyFill="1" applyBorder="1" applyAlignment="1">
      <alignment horizontal="left" wrapText="1"/>
    </xf>
    <xf numFmtId="0" fontId="4" fillId="2" borderId="0" xfId="0" applyFont="1" applyFill="1"/>
    <xf numFmtId="0" fontId="4" fillId="2" borderId="2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4" fillId="2" borderId="1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left" vertical="center" wrapText="1"/>
    </xf>
    <xf numFmtId="0" fontId="1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top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wrapText="1"/>
    </xf>
    <xf numFmtId="0" fontId="2" fillId="0" borderId="0" xfId="0" applyFont="1" applyAlignment="1">
      <alignment vertical="center"/>
    </xf>
    <xf numFmtId="49" fontId="3" fillId="0" borderId="3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/>
    <xf numFmtId="0" fontId="3" fillId="0" borderId="0" xfId="0" applyFont="1" applyBorder="1" applyAlignment="1">
      <alignment wrapText="1"/>
    </xf>
    <xf numFmtId="4" fontId="3" fillId="0" borderId="4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Border="1" applyAlignment="1">
      <alignment horizontal="left" wrapText="1"/>
    </xf>
    <xf numFmtId="0" fontId="7" fillId="0" borderId="0" xfId="0" applyFont="1" applyBorder="1"/>
    <xf numFmtId="0" fontId="9" fillId="0" borderId="3" xfId="0" applyFont="1" applyBorder="1"/>
    <xf numFmtId="0" fontId="8" fillId="0" borderId="3" xfId="0" applyFont="1" applyBorder="1" applyAlignment="1">
      <alignment horizontal="center" vertical="center"/>
    </xf>
    <xf numFmtId="0" fontId="8" fillId="0" borderId="3" xfId="0" applyFont="1" applyBorder="1"/>
    <xf numFmtId="0" fontId="8" fillId="0" borderId="3" xfId="0" applyFont="1" applyBorder="1" applyAlignment="1">
      <alignment wrapText="1"/>
    </xf>
    <xf numFmtId="4" fontId="8" fillId="0" borderId="3" xfId="0" applyNumberFormat="1" applyFont="1" applyBorder="1"/>
    <xf numFmtId="4" fontId="10" fillId="0" borderId="0" xfId="0" applyNumberFormat="1" applyFont="1"/>
    <xf numFmtId="0" fontId="10" fillId="0" borderId="0" xfId="0" applyFont="1"/>
    <xf numFmtId="0" fontId="7" fillId="0" borderId="3" xfId="0" applyFont="1" applyBorder="1"/>
    <xf numFmtId="0" fontId="7" fillId="0" borderId="3" xfId="0" applyFont="1" applyBorder="1" applyAlignment="1">
      <alignment wrapText="1"/>
    </xf>
    <xf numFmtId="4" fontId="7" fillId="0" borderId="3" xfId="0" applyNumberFormat="1" applyFont="1" applyBorder="1"/>
    <xf numFmtId="4" fontId="0" fillId="0" borderId="0" xfId="0" applyNumberFormat="1"/>
    <xf numFmtId="0" fontId="7" fillId="0" borderId="0" xfId="0" applyFont="1"/>
    <xf numFmtId="0" fontId="8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49" fontId="4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3" xfId="0" applyFont="1" applyBorder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wrapText="1"/>
    </xf>
    <xf numFmtId="0" fontId="11" fillId="0" borderId="0" xfId="0" applyFont="1" applyAlignment="1">
      <alignment horizontal="justify" vertical="center"/>
    </xf>
    <xf numFmtId="0" fontId="3" fillId="0" borderId="0" xfId="0" applyFont="1" applyFill="1" applyAlignment="1">
      <alignment horizontal="center"/>
    </xf>
    <xf numFmtId="0" fontId="13" fillId="0" borderId="0" xfId="0" applyFont="1" applyAlignment="1">
      <alignment vertical="center" wrapText="1"/>
    </xf>
    <xf numFmtId="0" fontId="12" fillId="0" borderId="3" xfId="0" applyFont="1" applyBorder="1" applyAlignment="1">
      <alignment horizontal="justify" vertical="center"/>
    </xf>
    <xf numFmtId="4" fontId="4" fillId="0" borderId="4" xfId="0" applyNumberFormat="1" applyFont="1" applyFill="1" applyBorder="1" applyAlignment="1">
      <alignment horizontal="right" vertical="center" wrapText="1"/>
    </xf>
    <xf numFmtId="0" fontId="14" fillId="0" borderId="16" xfId="0" applyFont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horizontal="righ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4" fontId="4" fillId="2" borderId="9" xfId="0" applyNumberFormat="1" applyFont="1" applyFill="1" applyBorder="1" applyAlignment="1">
      <alignment horizontal="right" vertical="center" wrapText="1"/>
    </xf>
    <xf numFmtId="4" fontId="4" fillId="2" borderId="4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/>
    </xf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5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vertical="center" wrapText="1"/>
    </xf>
    <xf numFmtId="0" fontId="3" fillId="0" borderId="7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right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workbookViewId="0">
      <selection activeCell="C6" sqref="C6"/>
    </sheetView>
  </sheetViews>
  <sheetFormatPr defaultRowHeight="15" x14ac:dyDescent="0.25"/>
  <cols>
    <col min="1" max="1" width="5" customWidth="1"/>
    <col min="2" max="2" width="46.42578125" customWidth="1"/>
    <col min="3" max="3" width="40.5703125" customWidth="1"/>
    <col min="4" max="4" width="39.85546875" customWidth="1"/>
    <col min="5" max="5" width="9.140625" hidden="1" customWidth="1"/>
    <col min="6" max="6" width="3.140625" customWidth="1"/>
    <col min="257" max="257" width="5" customWidth="1"/>
    <col min="258" max="258" width="57.5703125" customWidth="1"/>
    <col min="259" max="259" width="45" customWidth="1"/>
    <col min="260" max="260" width="39.85546875" customWidth="1"/>
    <col min="261" max="261" width="0" hidden="1" customWidth="1"/>
    <col min="262" max="262" width="3.140625" customWidth="1"/>
    <col min="513" max="513" width="5" customWidth="1"/>
    <col min="514" max="514" width="57.5703125" customWidth="1"/>
    <col min="515" max="515" width="45" customWidth="1"/>
    <col min="516" max="516" width="39.85546875" customWidth="1"/>
    <col min="517" max="517" width="0" hidden="1" customWidth="1"/>
    <col min="518" max="518" width="3.140625" customWidth="1"/>
    <col min="769" max="769" width="5" customWidth="1"/>
    <col min="770" max="770" width="57.5703125" customWidth="1"/>
    <col min="771" max="771" width="45" customWidth="1"/>
    <col min="772" max="772" width="39.85546875" customWidth="1"/>
    <col min="773" max="773" width="0" hidden="1" customWidth="1"/>
    <col min="774" max="774" width="3.140625" customWidth="1"/>
    <col min="1025" max="1025" width="5" customWidth="1"/>
    <col min="1026" max="1026" width="57.5703125" customWidth="1"/>
    <col min="1027" max="1027" width="45" customWidth="1"/>
    <col min="1028" max="1028" width="39.85546875" customWidth="1"/>
    <col min="1029" max="1029" width="0" hidden="1" customWidth="1"/>
    <col min="1030" max="1030" width="3.140625" customWidth="1"/>
    <col min="1281" max="1281" width="5" customWidth="1"/>
    <col min="1282" max="1282" width="57.5703125" customWidth="1"/>
    <col min="1283" max="1283" width="45" customWidth="1"/>
    <col min="1284" max="1284" width="39.85546875" customWidth="1"/>
    <col min="1285" max="1285" width="0" hidden="1" customWidth="1"/>
    <col min="1286" max="1286" width="3.140625" customWidth="1"/>
    <col min="1537" max="1537" width="5" customWidth="1"/>
    <col min="1538" max="1538" width="57.5703125" customWidth="1"/>
    <col min="1539" max="1539" width="45" customWidth="1"/>
    <col min="1540" max="1540" width="39.85546875" customWidth="1"/>
    <col min="1541" max="1541" width="0" hidden="1" customWidth="1"/>
    <col min="1542" max="1542" width="3.140625" customWidth="1"/>
    <col min="1793" max="1793" width="5" customWidth="1"/>
    <col min="1794" max="1794" width="57.5703125" customWidth="1"/>
    <col min="1795" max="1795" width="45" customWidth="1"/>
    <col min="1796" max="1796" width="39.85546875" customWidth="1"/>
    <col min="1797" max="1797" width="0" hidden="1" customWidth="1"/>
    <col min="1798" max="1798" width="3.140625" customWidth="1"/>
    <col min="2049" max="2049" width="5" customWidth="1"/>
    <col min="2050" max="2050" width="57.5703125" customWidth="1"/>
    <col min="2051" max="2051" width="45" customWidth="1"/>
    <col min="2052" max="2052" width="39.85546875" customWidth="1"/>
    <col min="2053" max="2053" width="0" hidden="1" customWidth="1"/>
    <col min="2054" max="2054" width="3.140625" customWidth="1"/>
    <col min="2305" max="2305" width="5" customWidth="1"/>
    <col min="2306" max="2306" width="57.5703125" customWidth="1"/>
    <col min="2307" max="2307" width="45" customWidth="1"/>
    <col min="2308" max="2308" width="39.85546875" customWidth="1"/>
    <col min="2309" max="2309" width="0" hidden="1" customWidth="1"/>
    <col min="2310" max="2310" width="3.140625" customWidth="1"/>
    <col min="2561" max="2561" width="5" customWidth="1"/>
    <col min="2562" max="2562" width="57.5703125" customWidth="1"/>
    <col min="2563" max="2563" width="45" customWidth="1"/>
    <col min="2564" max="2564" width="39.85546875" customWidth="1"/>
    <col min="2565" max="2565" width="0" hidden="1" customWidth="1"/>
    <col min="2566" max="2566" width="3.140625" customWidth="1"/>
    <col min="2817" max="2817" width="5" customWidth="1"/>
    <col min="2818" max="2818" width="57.5703125" customWidth="1"/>
    <col min="2819" max="2819" width="45" customWidth="1"/>
    <col min="2820" max="2820" width="39.85546875" customWidth="1"/>
    <col min="2821" max="2821" width="0" hidden="1" customWidth="1"/>
    <col min="2822" max="2822" width="3.140625" customWidth="1"/>
    <col min="3073" max="3073" width="5" customWidth="1"/>
    <col min="3074" max="3074" width="57.5703125" customWidth="1"/>
    <col min="3075" max="3075" width="45" customWidth="1"/>
    <col min="3076" max="3076" width="39.85546875" customWidth="1"/>
    <col min="3077" max="3077" width="0" hidden="1" customWidth="1"/>
    <col min="3078" max="3078" width="3.140625" customWidth="1"/>
    <col min="3329" max="3329" width="5" customWidth="1"/>
    <col min="3330" max="3330" width="57.5703125" customWidth="1"/>
    <col min="3331" max="3331" width="45" customWidth="1"/>
    <col min="3332" max="3332" width="39.85546875" customWidth="1"/>
    <col min="3333" max="3333" width="0" hidden="1" customWidth="1"/>
    <col min="3334" max="3334" width="3.140625" customWidth="1"/>
    <col min="3585" max="3585" width="5" customWidth="1"/>
    <col min="3586" max="3586" width="57.5703125" customWidth="1"/>
    <col min="3587" max="3587" width="45" customWidth="1"/>
    <col min="3588" max="3588" width="39.85546875" customWidth="1"/>
    <col min="3589" max="3589" width="0" hidden="1" customWidth="1"/>
    <col min="3590" max="3590" width="3.140625" customWidth="1"/>
    <col min="3841" max="3841" width="5" customWidth="1"/>
    <col min="3842" max="3842" width="57.5703125" customWidth="1"/>
    <col min="3843" max="3843" width="45" customWidth="1"/>
    <col min="3844" max="3844" width="39.85546875" customWidth="1"/>
    <col min="3845" max="3845" width="0" hidden="1" customWidth="1"/>
    <col min="3846" max="3846" width="3.140625" customWidth="1"/>
    <col min="4097" max="4097" width="5" customWidth="1"/>
    <col min="4098" max="4098" width="57.5703125" customWidth="1"/>
    <col min="4099" max="4099" width="45" customWidth="1"/>
    <col min="4100" max="4100" width="39.85546875" customWidth="1"/>
    <col min="4101" max="4101" width="0" hidden="1" customWidth="1"/>
    <col min="4102" max="4102" width="3.140625" customWidth="1"/>
    <col min="4353" max="4353" width="5" customWidth="1"/>
    <col min="4354" max="4354" width="57.5703125" customWidth="1"/>
    <col min="4355" max="4355" width="45" customWidth="1"/>
    <col min="4356" max="4356" width="39.85546875" customWidth="1"/>
    <col min="4357" max="4357" width="0" hidden="1" customWidth="1"/>
    <col min="4358" max="4358" width="3.140625" customWidth="1"/>
    <col min="4609" max="4609" width="5" customWidth="1"/>
    <col min="4610" max="4610" width="57.5703125" customWidth="1"/>
    <col min="4611" max="4611" width="45" customWidth="1"/>
    <col min="4612" max="4612" width="39.85546875" customWidth="1"/>
    <col min="4613" max="4613" width="0" hidden="1" customWidth="1"/>
    <col min="4614" max="4614" width="3.140625" customWidth="1"/>
    <col min="4865" max="4865" width="5" customWidth="1"/>
    <col min="4866" max="4866" width="57.5703125" customWidth="1"/>
    <col min="4867" max="4867" width="45" customWidth="1"/>
    <col min="4868" max="4868" width="39.85546875" customWidth="1"/>
    <col min="4869" max="4869" width="0" hidden="1" customWidth="1"/>
    <col min="4870" max="4870" width="3.140625" customWidth="1"/>
    <col min="5121" max="5121" width="5" customWidth="1"/>
    <col min="5122" max="5122" width="57.5703125" customWidth="1"/>
    <col min="5123" max="5123" width="45" customWidth="1"/>
    <col min="5124" max="5124" width="39.85546875" customWidth="1"/>
    <col min="5125" max="5125" width="0" hidden="1" customWidth="1"/>
    <col min="5126" max="5126" width="3.140625" customWidth="1"/>
    <col min="5377" max="5377" width="5" customWidth="1"/>
    <col min="5378" max="5378" width="57.5703125" customWidth="1"/>
    <col min="5379" max="5379" width="45" customWidth="1"/>
    <col min="5380" max="5380" width="39.85546875" customWidth="1"/>
    <col min="5381" max="5381" width="0" hidden="1" customWidth="1"/>
    <col min="5382" max="5382" width="3.140625" customWidth="1"/>
    <col min="5633" max="5633" width="5" customWidth="1"/>
    <col min="5634" max="5634" width="57.5703125" customWidth="1"/>
    <col min="5635" max="5635" width="45" customWidth="1"/>
    <col min="5636" max="5636" width="39.85546875" customWidth="1"/>
    <col min="5637" max="5637" width="0" hidden="1" customWidth="1"/>
    <col min="5638" max="5638" width="3.140625" customWidth="1"/>
    <col min="5889" max="5889" width="5" customWidth="1"/>
    <col min="5890" max="5890" width="57.5703125" customWidth="1"/>
    <col min="5891" max="5891" width="45" customWidth="1"/>
    <col min="5892" max="5892" width="39.85546875" customWidth="1"/>
    <col min="5893" max="5893" width="0" hidden="1" customWidth="1"/>
    <col min="5894" max="5894" width="3.140625" customWidth="1"/>
    <col min="6145" max="6145" width="5" customWidth="1"/>
    <col min="6146" max="6146" width="57.5703125" customWidth="1"/>
    <col min="6147" max="6147" width="45" customWidth="1"/>
    <col min="6148" max="6148" width="39.85546875" customWidth="1"/>
    <col min="6149" max="6149" width="0" hidden="1" customWidth="1"/>
    <col min="6150" max="6150" width="3.140625" customWidth="1"/>
    <col min="6401" max="6401" width="5" customWidth="1"/>
    <col min="6402" max="6402" width="57.5703125" customWidth="1"/>
    <col min="6403" max="6403" width="45" customWidth="1"/>
    <col min="6404" max="6404" width="39.85546875" customWidth="1"/>
    <col min="6405" max="6405" width="0" hidden="1" customWidth="1"/>
    <col min="6406" max="6406" width="3.140625" customWidth="1"/>
    <col min="6657" max="6657" width="5" customWidth="1"/>
    <col min="6658" max="6658" width="57.5703125" customWidth="1"/>
    <col min="6659" max="6659" width="45" customWidth="1"/>
    <col min="6660" max="6660" width="39.85546875" customWidth="1"/>
    <col min="6661" max="6661" width="0" hidden="1" customWidth="1"/>
    <col min="6662" max="6662" width="3.140625" customWidth="1"/>
    <col min="6913" max="6913" width="5" customWidth="1"/>
    <col min="6914" max="6914" width="57.5703125" customWidth="1"/>
    <col min="6915" max="6915" width="45" customWidth="1"/>
    <col min="6916" max="6916" width="39.85546875" customWidth="1"/>
    <col min="6917" max="6917" width="0" hidden="1" customWidth="1"/>
    <col min="6918" max="6918" width="3.140625" customWidth="1"/>
    <col min="7169" max="7169" width="5" customWidth="1"/>
    <col min="7170" max="7170" width="57.5703125" customWidth="1"/>
    <col min="7171" max="7171" width="45" customWidth="1"/>
    <col min="7172" max="7172" width="39.85546875" customWidth="1"/>
    <col min="7173" max="7173" width="0" hidden="1" customWidth="1"/>
    <col min="7174" max="7174" width="3.140625" customWidth="1"/>
    <col min="7425" max="7425" width="5" customWidth="1"/>
    <col min="7426" max="7426" width="57.5703125" customWidth="1"/>
    <col min="7427" max="7427" width="45" customWidth="1"/>
    <col min="7428" max="7428" width="39.85546875" customWidth="1"/>
    <col min="7429" max="7429" width="0" hidden="1" customWidth="1"/>
    <col min="7430" max="7430" width="3.140625" customWidth="1"/>
    <col min="7681" max="7681" width="5" customWidth="1"/>
    <col min="7682" max="7682" width="57.5703125" customWidth="1"/>
    <col min="7683" max="7683" width="45" customWidth="1"/>
    <col min="7684" max="7684" width="39.85546875" customWidth="1"/>
    <col min="7685" max="7685" width="0" hidden="1" customWidth="1"/>
    <col min="7686" max="7686" width="3.140625" customWidth="1"/>
    <col min="7937" max="7937" width="5" customWidth="1"/>
    <col min="7938" max="7938" width="57.5703125" customWidth="1"/>
    <col min="7939" max="7939" width="45" customWidth="1"/>
    <col min="7940" max="7940" width="39.85546875" customWidth="1"/>
    <col min="7941" max="7941" width="0" hidden="1" customWidth="1"/>
    <col min="7942" max="7942" width="3.140625" customWidth="1"/>
    <col min="8193" max="8193" width="5" customWidth="1"/>
    <col min="8194" max="8194" width="57.5703125" customWidth="1"/>
    <col min="8195" max="8195" width="45" customWidth="1"/>
    <col min="8196" max="8196" width="39.85546875" customWidth="1"/>
    <col min="8197" max="8197" width="0" hidden="1" customWidth="1"/>
    <col min="8198" max="8198" width="3.140625" customWidth="1"/>
    <col min="8449" max="8449" width="5" customWidth="1"/>
    <col min="8450" max="8450" width="57.5703125" customWidth="1"/>
    <col min="8451" max="8451" width="45" customWidth="1"/>
    <col min="8452" max="8452" width="39.85546875" customWidth="1"/>
    <col min="8453" max="8453" width="0" hidden="1" customWidth="1"/>
    <col min="8454" max="8454" width="3.140625" customWidth="1"/>
    <col min="8705" max="8705" width="5" customWidth="1"/>
    <col min="8706" max="8706" width="57.5703125" customWidth="1"/>
    <col min="8707" max="8707" width="45" customWidth="1"/>
    <col min="8708" max="8708" width="39.85546875" customWidth="1"/>
    <col min="8709" max="8709" width="0" hidden="1" customWidth="1"/>
    <col min="8710" max="8710" width="3.140625" customWidth="1"/>
    <col min="8961" max="8961" width="5" customWidth="1"/>
    <col min="8962" max="8962" width="57.5703125" customWidth="1"/>
    <col min="8963" max="8963" width="45" customWidth="1"/>
    <col min="8964" max="8964" width="39.85546875" customWidth="1"/>
    <col min="8965" max="8965" width="0" hidden="1" customWidth="1"/>
    <col min="8966" max="8966" width="3.140625" customWidth="1"/>
    <col min="9217" max="9217" width="5" customWidth="1"/>
    <col min="9218" max="9218" width="57.5703125" customWidth="1"/>
    <col min="9219" max="9219" width="45" customWidth="1"/>
    <col min="9220" max="9220" width="39.85546875" customWidth="1"/>
    <col min="9221" max="9221" width="0" hidden="1" customWidth="1"/>
    <col min="9222" max="9222" width="3.140625" customWidth="1"/>
    <col min="9473" max="9473" width="5" customWidth="1"/>
    <col min="9474" max="9474" width="57.5703125" customWidth="1"/>
    <col min="9475" max="9475" width="45" customWidth="1"/>
    <col min="9476" max="9476" width="39.85546875" customWidth="1"/>
    <col min="9477" max="9477" width="0" hidden="1" customWidth="1"/>
    <col min="9478" max="9478" width="3.140625" customWidth="1"/>
    <col min="9729" max="9729" width="5" customWidth="1"/>
    <col min="9730" max="9730" width="57.5703125" customWidth="1"/>
    <col min="9731" max="9731" width="45" customWidth="1"/>
    <col min="9732" max="9732" width="39.85546875" customWidth="1"/>
    <col min="9733" max="9733" width="0" hidden="1" customWidth="1"/>
    <col min="9734" max="9734" width="3.140625" customWidth="1"/>
    <col min="9985" max="9985" width="5" customWidth="1"/>
    <col min="9986" max="9986" width="57.5703125" customWidth="1"/>
    <col min="9987" max="9987" width="45" customWidth="1"/>
    <col min="9988" max="9988" width="39.85546875" customWidth="1"/>
    <col min="9989" max="9989" width="0" hidden="1" customWidth="1"/>
    <col min="9990" max="9990" width="3.140625" customWidth="1"/>
    <col min="10241" max="10241" width="5" customWidth="1"/>
    <col min="10242" max="10242" width="57.5703125" customWidth="1"/>
    <col min="10243" max="10243" width="45" customWidth="1"/>
    <col min="10244" max="10244" width="39.85546875" customWidth="1"/>
    <col min="10245" max="10245" width="0" hidden="1" customWidth="1"/>
    <col min="10246" max="10246" width="3.140625" customWidth="1"/>
    <col min="10497" max="10497" width="5" customWidth="1"/>
    <col min="10498" max="10498" width="57.5703125" customWidth="1"/>
    <col min="10499" max="10499" width="45" customWidth="1"/>
    <col min="10500" max="10500" width="39.85546875" customWidth="1"/>
    <col min="10501" max="10501" width="0" hidden="1" customWidth="1"/>
    <col min="10502" max="10502" width="3.140625" customWidth="1"/>
    <col min="10753" max="10753" width="5" customWidth="1"/>
    <col min="10754" max="10754" width="57.5703125" customWidth="1"/>
    <col min="10755" max="10755" width="45" customWidth="1"/>
    <col min="10756" max="10756" width="39.85546875" customWidth="1"/>
    <col min="10757" max="10757" width="0" hidden="1" customWidth="1"/>
    <col min="10758" max="10758" width="3.140625" customWidth="1"/>
    <col min="11009" max="11009" width="5" customWidth="1"/>
    <col min="11010" max="11010" width="57.5703125" customWidth="1"/>
    <col min="11011" max="11011" width="45" customWidth="1"/>
    <col min="11012" max="11012" width="39.85546875" customWidth="1"/>
    <col min="11013" max="11013" width="0" hidden="1" customWidth="1"/>
    <col min="11014" max="11014" width="3.140625" customWidth="1"/>
    <col min="11265" max="11265" width="5" customWidth="1"/>
    <col min="11266" max="11266" width="57.5703125" customWidth="1"/>
    <col min="11267" max="11267" width="45" customWidth="1"/>
    <col min="11268" max="11268" width="39.85546875" customWidth="1"/>
    <col min="11269" max="11269" width="0" hidden="1" customWidth="1"/>
    <col min="11270" max="11270" width="3.140625" customWidth="1"/>
    <col min="11521" max="11521" width="5" customWidth="1"/>
    <col min="11522" max="11522" width="57.5703125" customWidth="1"/>
    <col min="11523" max="11523" width="45" customWidth="1"/>
    <col min="11524" max="11524" width="39.85546875" customWidth="1"/>
    <col min="11525" max="11525" width="0" hidden="1" customWidth="1"/>
    <col min="11526" max="11526" width="3.140625" customWidth="1"/>
    <col min="11777" max="11777" width="5" customWidth="1"/>
    <col min="11778" max="11778" width="57.5703125" customWidth="1"/>
    <col min="11779" max="11779" width="45" customWidth="1"/>
    <col min="11780" max="11780" width="39.85546875" customWidth="1"/>
    <col min="11781" max="11781" width="0" hidden="1" customWidth="1"/>
    <col min="11782" max="11782" width="3.140625" customWidth="1"/>
    <col min="12033" max="12033" width="5" customWidth="1"/>
    <col min="12034" max="12034" width="57.5703125" customWidth="1"/>
    <col min="12035" max="12035" width="45" customWidth="1"/>
    <col min="12036" max="12036" width="39.85546875" customWidth="1"/>
    <col min="12037" max="12037" width="0" hidden="1" customWidth="1"/>
    <col min="12038" max="12038" width="3.140625" customWidth="1"/>
    <col min="12289" max="12289" width="5" customWidth="1"/>
    <col min="12290" max="12290" width="57.5703125" customWidth="1"/>
    <col min="12291" max="12291" width="45" customWidth="1"/>
    <col min="12292" max="12292" width="39.85546875" customWidth="1"/>
    <col min="12293" max="12293" width="0" hidden="1" customWidth="1"/>
    <col min="12294" max="12294" width="3.140625" customWidth="1"/>
    <col min="12545" max="12545" width="5" customWidth="1"/>
    <col min="12546" max="12546" width="57.5703125" customWidth="1"/>
    <col min="12547" max="12547" width="45" customWidth="1"/>
    <col min="12548" max="12548" width="39.85546875" customWidth="1"/>
    <col min="12549" max="12549" width="0" hidden="1" customWidth="1"/>
    <col min="12550" max="12550" width="3.140625" customWidth="1"/>
    <col min="12801" max="12801" width="5" customWidth="1"/>
    <col min="12802" max="12802" width="57.5703125" customWidth="1"/>
    <col min="12803" max="12803" width="45" customWidth="1"/>
    <col min="12804" max="12804" width="39.85546875" customWidth="1"/>
    <col min="12805" max="12805" width="0" hidden="1" customWidth="1"/>
    <col min="12806" max="12806" width="3.140625" customWidth="1"/>
    <col min="13057" max="13057" width="5" customWidth="1"/>
    <col min="13058" max="13058" width="57.5703125" customWidth="1"/>
    <col min="13059" max="13059" width="45" customWidth="1"/>
    <col min="13060" max="13060" width="39.85546875" customWidth="1"/>
    <col min="13061" max="13061" width="0" hidden="1" customWidth="1"/>
    <col min="13062" max="13062" width="3.140625" customWidth="1"/>
    <col min="13313" max="13313" width="5" customWidth="1"/>
    <col min="13314" max="13314" width="57.5703125" customWidth="1"/>
    <col min="13315" max="13315" width="45" customWidth="1"/>
    <col min="13316" max="13316" width="39.85546875" customWidth="1"/>
    <col min="13317" max="13317" width="0" hidden="1" customWidth="1"/>
    <col min="13318" max="13318" width="3.140625" customWidth="1"/>
    <col min="13569" max="13569" width="5" customWidth="1"/>
    <col min="13570" max="13570" width="57.5703125" customWidth="1"/>
    <col min="13571" max="13571" width="45" customWidth="1"/>
    <col min="13572" max="13572" width="39.85546875" customWidth="1"/>
    <col min="13573" max="13573" width="0" hidden="1" customWidth="1"/>
    <col min="13574" max="13574" width="3.140625" customWidth="1"/>
    <col min="13825" max="13825" width="5" customWidth="1"/>
    <col min="13826" max="13826" width="57.5703125" customWidth="1"/>
    <col min="13827" max="13827" width="45" customWidth="1"/>
    <col min="13828" max="13828" width="39.85546875" customWidth="1"/>
    <col min="13829" max="13829" width="0" hidden="1" customWidth="1"/>
    <col min="13830" max="13830" width="3.140625" customWidth="1"/>
    <col min="14081" max="14081" width="5" customWidth="1"/>
    <col min="14082" max="14082" width="57.5703125" customWidth="1"/>
    <col min="14083" max="14083" width="45" customWidth="1"/>
    <col min="14084" max="14084" width="39.85546875" customWidth="1"/>
    <col min="14085" max="14085" width="0" hidden="1" customWidth="1"/>
    <col min="14086" max="14086" width="3.140625" customWidth="1"/>
    <col min="14337" max="14337" width="5" customWidth="1"/>
    <col min="14338" max="14338" width="57.5703125" customWidth="1"/>
    <col min="14339" max="14339" width="45" customWidth="1"/>
    <col min="14340" max="14340" width="39.85546875" customWidth="1"/>
    <col min="14341" max="14341" width="0" hidden="1" customWidth="1"/>
    <col min="14342" max="14342" width="3.140625" customWidth="1"/>
    <col min="14593" max="14593" width="5" customWidth="1"/>
    <col min="14594" max="14594" width="57.5703125" customWidth="1"/>
    <col min="14595" max="14595" width="45" customWidth="1"/>
    <col min="14596" max="14596" width="39.85546875" customWidth="1"/>
    <col min="14597" max="14597" width="0" hidden="1" customWidth="1"/>
    <col min="14598" max="14598" width="3.140625" customWidth="1"/>
    <col min="14849" max="14849" width="5" customWidth="1"/>
    <col min="14850" max="14850" width="57.5703125" customWidth="1"/>
    <col min="14851" max="14851" width="45" customWidth="1"/>
    <col min="14852" max="14852" width="39.85546875" customWidth="1"/>
    <col min="14853" max="14853" width="0" hidden="1" customWidth="1"/>
    <col min="14854" max="14854" width="3.140625" customWidth="1"/>
    <col min="15105" max="15105" width="5" customWidth="1"/>
    <col min="15106" max="15106" width="57.5703125" customWidth="1"/>
    <col min="15107" max="15107" width="45" customWidth="1"/>
    <col min="15108" max="15108" width="39.85546875" customWidth="1"/>
    <col min="15109" max="15109" width="0" hidden="1" customWidth="1"/>
    <col min="15110" max="15110" width="3.140625" customWidth="1"/>
    <col min="15361" max="15361" width="5" customWidth="1"/>
    <col min="15362" max="15362" width="57.5703125" customWidth="1"/>
    <col min="15363" max="15363" width="45" customWidth="1"/>
    <col min="15364" max="15364" width="39.85546875" customWidth="1"/>
    <col min="15365" max="15365" width="0" hidden="1" customWidth="1"/>
    <col min="15366" max="15366" width="3.140625" customWidth="1"/>
    <col min="15617" max="15617" width="5" customWidth="1"/>
    <col min="15618" max="15618" width="57.5703125" customWidth="1"/>
    <col min="15619" max="15619" width="45" customWidth="1"/>
    <col min="15620" max="15620" width="39.85546875" customWidth="1"/>
    <col min="15621" max="15621" width="0" hidden="1" customWidth="1"/>
    <col min="15622" max="15622" width="3.140625" customWidth="1"/>
    <col min="15873" max="15873" width="5" customWidth="1"/>
    <col min="15874" max="15874" width="57.5703125" customWidth="1"/>
    <col min="15875" max="15875" width="45" customWidth="1"/>
    <col min="15876" max="15876" width="39.85546875" customWidth="1"/>
    <col min="15877" max="15877" width="0" hidden="1" customWidth="1"/>
    <col min="15878" max="15878" width="3.140625" customWidth="1"/>
    <col min="16129" max="16129" width="5" customWidth="1"/>
    <col min="16130" max="16130" width="57.5703125" customWidth="1"/>
    <col min="16131" max="16131" width="45" customWidth="1"/>
    <col min="16132" max="16132" width="39.85546875" customWidth="1"/>
    <col min="16133" max="16133" width="0" hidden="1" customWidth="1"/>
    <col min="16134" max="16134" width="3.140625" customWidth="1"/>
  </cols>
  <sheetData>
    <row r="1" spans="1:6" ht="15.75" x14ac:dyDescent="0.25">
      <c r="A1" s="79"/>
      <c r="B1" s="79"/>
      <c r="C1" s="79"/>
      <c r="D1" s="121" t="s">
        <v>294</v>
      </c>
      <c r="E1" s="121"/>
      <c r="F1" s="121"/>
    </row>
    <row r="2" spans="1:6" ht="15.75" x14ac:dyDescent="0.25">
      <c r="A2" s="79"/>
      <c r="B2" s="79"/>
      <c r="C2" s="79"/>
      <c r="D2" s="121" t="s">
        <v>233</v>
      </c>
      <c r="E2" s="121"/>
      <c r="F2" s="121"/>
    </row>
    <row r="3" spans="1:6" ht="15.75" x14ac:dyDescent="0.25">
      <c r="A3" s="79"/>
      <c r="B3" s="79"/>
      <c r="C3" s="79"/>
      <c r="D3" s="121" t="s">
        <v>78</v>
      </c>
      <c r="E3" s="121"/>
      <c r="F3" s="121"/>
    </row>
    <row r="4" spans="1:6" ht="15.75" x14ac:dyDescent="0.25">
      <c r="A4" s="79"/>
      <c r="B4" s="79"/>
      <c r="C4" s="79"/>
      <c r="D4" s="121" t="s">
        <v>371</v>
      </c>
      <c r="E4" s="121"/>
      <c r="F4" s="121"/>
    </row>
    <row r="5" spans="1:6" ht="15.75" x14ac:dyDescent="0.25">
      <c r="A5" s="79"/>
      <c r="B5" s="79"/>
      <c r="C5" s="79"/>
      <c r="D5" s="121" t="s">
        <v>294</v>
      </c>
      <c r="E5" s="121"/>
      <c r="F5" s="121"/>
    </row>
    <row r="6" spans="1:6" ht="15.75" x14ac:dyDescent="0.25">
      <c r="A6" s="79"/>
      <c r="B6" s="79"/>
      <c r="C6" s="79"/>
      <c r="D6" s="121" t="s">
        <v>233</v>
      </c>
      <c r="E6" s="121"/>
      <c r="F6" s="121"/>
    </row>
    <row r="7" spans="1:6" ht="15.75" x14ac:dyDescent="0.25">
      <c r="A7" s="79"/>
      <c r="B7" s="79"/>
      <c r="C7" s="79"/>
      <c r="D7" s="121" t="s">
        <v>78</v>
      </c>
      <c r="E7" s="121"/>
      <c r="F7" s="121"/>
    </row>
    <row r="8" spans="1:6" ht="15.75" x14ac:dyDescent="0.25">
      <c r="A8" s="79"/>
      <c r="B8" s="79"/>
      <c r="C8" s="79"/>
      <c r="D8" s="121" t="s">
        <v>295</v>
      </c>
      <c r="E8" s="121"/>
      <c r="F8" s="121"/>
    </row>
    <row r="9" spans="1:6" ht="15.75" x14ac:dyDescent="0.25">
      <c r="A9" s="79"/>
      <c r="B9" s="79"/>
      <c r="C9" s="79"/>
      <c r="D9" s="93" t="s">
        <v>254</v>
      </c>
      <c r="E9" s="93"/>
      <c r="F9" s="93"/>
    </row>
    <row r="10" spans="1:6" ht="15.75" x14ac:dyDescent="0.25">
      <c r="A10" s="79"/>
      <c r="B10" s="79"/>
      <c r="C10" s="79"/>
      <c r="D10" s="94" t="s">
        <v>297</v>
      </c>
    </row>
    <row r="11" spans="1:6" ht="15.75" x14ac:dyDescent="0.25">
      <c r="A11" s="79"/>
      <c r="B11" s="79"/>
      <c r="C11" s="79"/>
      <c r="D11" s="94" t="s">
        <v>296</v>
      </c>
    </row>
    <row r="12" spans="1:6" ht="15.75" x14ac:dyDescent="0.25">
      <c r="A12" s="122" t="s">
        <v>234</v>
      </c>
      <c r="B12" s="122"/>
      <c r="C12" s="122"/>
      <c r="D12" s="122"/>
    </row>
    <row r="13" spans="1:6" ht="15.75" x14ac:dyDescent="0.25">
      <c r="A13" s="122" t="s">
        <v>298</v>
      </c>
      <c r="B13" s="122"/>
      <c r="C13" s="122"/>
      <c r="D13" s="122"/>
    </row>
    <row r="14" spans="1:6" ht="15.75" x14ac:dyDescent="0.25">
      <c r="A14" s="79"/>
      <c r="B14" s="79"/>
      <c r="C14" s="79"/>
      <c r="D14" s="79"/>
    </row>
    <row r="15" spans="1:6" ht="15.75" x14ac:dyDescent="0.25">
      <c r="A15" s="80" t="s">
        <v>31</v>
      </c>
      <c r="B15" s="81" t="s">
        <v>235</v>
      </c>
      <c r="C15" s="81" t="s">
        <v>236</v>
      </c>
      <c r="D15" s="81" t="s">
        <v>237</v>
      </c>
    </row>
    <row r="16" spans="1:6" s="86" customFormat="1" ht="59.25" customHeight="1" x14ac:dyDescent="0.25">
      <c r="A16" s="82"/>
      <c r="B16" s="83" t="s">
        <v>238</v>
      </c>
      <c r="C16" s="83" t="s">
        <v>239</v>
      </c>
      <c r="D16" s="84">
        <f>D19+D17</f>
        <v>2482486.9099999964</v>
      </c>
      <c r="E16" s="85"/>
    </row>
    <row r="17" spans="1:5" s="86" customFormat="1" ht="72.75" customHeight="1" x14ac:dyDescent="0.25">
      <c r="A17" s="82"/>
      <c r="B17" s="83" t="s">
        <v>300</v>
      </c>
      <c r="C17" s="88" t="s">
        <v>302</v>
      </c>
      <c r="D17" s="84">
        <f>D18</f>
        <v>-3017375</v>
      </c>
      <c r="E17" s="85"/>
    </row>
    <row r="18" spans="1:5" s="86" customFormat="1" ht="70.5" customHeight="1" x14ac:dyDescent="0.25">
      <c r="A18" s="82"/>
      <c r="B18" s="88" t="s">
        <v>299</v>
      </c>
      <c r="C18" s="88" t="s">
        <v>301</v>
      </c>
      <c r="D18" s="89">
        <v>-3017375</v>
      </c>
      <c r="E18" s="85"/>
    </row>
    <row r="19" spans="1:5" s="86" customFormat="1" ht="60" customHeight="1" x14ac:dyDescent="0.25">
      <c r="A19" s="82">
        <v>1</v>
      </c>
      <c r="B19" s="83" t="s">
        <v>240</v>
      </c>
      <c r="C19" s="83" t="s">
        <v>241</v>
      </c>
      <c r="D19" s="84">
        <f>D20+D24</f>
        <v>5499861.9099999964</v>
      </c>
      <c r="E19" s="85"/>
    </row>
    <row r="20" spans="1:5" ht="48" customHeight="1" x14ac:dyDescent="0.25">
      <c r="A20" s="87"/>
      <c r="B20" s="88" t="s">
        <v>242</v>
      </c>
      <c r="C20" s="88" t="s">
        <v>243</v>
      </c>
      <c r="D20" s="89">
        <f>D21</f>
        <v>-43886600</v>
      </c>
      <c r="E20" s="90"/>
    </row>
    <row r="21" spans="1:5" ht="48" customHeight="1" x14ac:dyDescent="0.25">
      <c r="A21" s="87"/>
      <c r="B21" s="88" t="s">
        <v>244</v>
      </c>
      <c r="C21" s="88" t="s">
        <v>245</v>
      </c>
      <c r="D21" s="89">
        <f>D22</f>
        <v>-43886600</v>
      </c>
      <c r="E21" s="90"/>
    </row>
    <row r="22" spans="1:5" ht="48" customHeight="1" x14ac:dyDescent="0.25">
      <c r="A22" s="87"/>
      <c r="B22" s="88" t="s">
        <v>246</v>
      </c>
      <c r="C22" s="88" t="s">
        <v>247</v>
      </c>
      <c r="D22" s="89">
        <f>D23</f>
        <v>-43886600</v>
      </c>
      <c r="E22" s="90"/>
    </row>
    <row r="23" spans="1:5" ht="50.25" customHeight="1" x14ac:dyDescent="0.25">
      <c r="A23" s="87"/>
      <c r="B23" s="88" t="s">
        <v>256</v>
      </c>
      <c r="C23" s="87" t="s">
        <v>255</v>
      </c>
      <c r="D23" s="89">
        <v>-43886600</v>
      </c>
      <c r="E23" s="90"/>
    </row>
    <row r="24" spans="1:5" ht="15.75" x14ac:dyDescent="0.25">
      <c r="A24" s="87"/>
      <c r="B24" s="88" t="s">
        <v>248</v>
      </c>
      <c r="C24" s="87" t="s">
        <v>249</v>
      </c>
      <c r="D24" s="89">
        <f>D25</f>
        <v>49386461.909999996</v>
      </c>
      <c r="E24" s="90"/>
    </row>
    <row r="25" spans="1:5" ht="31.5" x14ac:dyDescent="0.25">
      <c r="A25" s="87"/>
      <c r="B25" s="88" t="s">
        <v>250</v>
      </c>
      <c r="C25" s="87" t="s">
        <v>251</v>
      </c>
      <c r="D25" s="89">
        <f>D26</f>
        <v>49386461.909999996</v>
      </c>
      <c r="E25" s="90"/>
    </row>
    <row r="26" spans="1:5" ht="31.5" x14ac:dyDescent="0.25">
      <c r="A26" s="87"/>
      <c r="B26" s="88" t="s">
        <v>252</v>
      </c>
      <c r="C26" s="87" t="s">
        <v>253</v>
      </c>
      <c r="D26" s="89">
        <f>D27</f>
        <v>49386461.909999996</v>
      </c>
      <c r="E26" s="90"/>
    </row>
    <row r="27" spans="1:5" ht="51.75" customHeight="1" x14ac:dyDescent="0.25">
      <c r="A27" s="87"/>
      <c r="B27" s="88" t="s">
        <v>257</v>
      </c>
      <c r="C27" s="87" t="s">
        <v>258</v>
      </c>
      <c r="D27" s="89">
        <v>49386461.909999996</v>
      </c>
      <c r="E27" s="90"/>
    </row>
    <row r="28" spans="1:5" ht="15.75" x14ac:dyDescent="0.25">
      <c r="A28" s="91" t="s">
        <v>54</v>
      </c>
      <c r="B28" s="91"/>
      <c r="C28" s="91"/>
      <c r="D28" s="91" t="s">
        <v>54</v>
      </c>
    </row>
    <row r="29" spans="1:5" ht="15.75" x14ac:dyDescent="0.25">
      <c r="A29" s="92" t="s">
        <v>259</v>
      </c>
      <c r="B29" s="92"/>
      <c r="C29" s="92"/>
      <c r="D29" s="92" t="s">
        <v>260</v>
      </c>
    </row>
  </sheetData>
  <mergeCells count="10">
    <mergeCell ref="D7:F7"/>
    <mergeCell ref="D8:F8"/>
    <mergeCell ref="A12:D12"/>
    <mergeCell ref="A13:D13"/>
    <mergeCell ref="D1:F1"/>
    <mergeCell ref="D2:F2"/>
    <mergeCell ref="D3:F3"/>
    <mergeCell ref="D4:F4"/>
    <mergeCell ref="D5:F5"/>
    <mergeCell ref="D6:F6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45"/>
  <sheetViews>
    <sheetView view="pageBreakPreview" zoomScaleNormal="100" zoomScaleSheetLayoutView="100" workbookViewId="0">
      <selection activeCell="A7" sqref="A7"/>
    </sheetView>
  </sheetViews>
  <sheetFormatPr defaultRowHeight="12.75" x14ac:dyDescent="0.2"/>
  <cols>
    <col min="1" max="1" width="53.85546875" style="4" customWidth="1"/>
    <col min="2" max="2" width="6.28515625" style="5" customWidth="1"/>
    <col min="3" max="3" width="5.7109375" style="5" customWidth="1"/>
    <col min="4" max="4" width="4.7109375" style="6" customWidth="1"/>
    <col min="5" max="5" width="12" style="11" customWidth="1"/>
    <col min="6" max="6" width="4.140625" style="6" customWidth="1"/>
    <col min="7" max="7" width="19.28515625" style="5" customWidth="1"/>
    <col min="8" max="256" width="9.140625" style="5"/>
    <col min="257" max="257" width="53.85546875" style="5" customWidth="1"/>
    <col min="258" max="258" width="6.28515625" style="5" customWidth="1"/>
    <col min="259" max="259" width="5.7109375" style="5" customWidth="1"/>
    <col min="260" max="260" width="4.7109375" style="5" customWidth="1"/>
    <col min="261" max="261" width="12" style="5" customWidth="1"/>
    <col min="262" max="262" width="4.140625" style="5" customWidth="1"/>
    <col min="263" max="263" width="16.42578125" style="5" customWidth="1"/>
    <col min="264" max="512" width="9.140625" style="5"/>
    <col min="513" max="513" width="53.85546875" style="5" customWidth="1"/>
    <col min="514" max="514" width="6.28515625" style="5" customWidth="1"/>
    <col min="515" max="515" width="5.7109375" style="5" customWidth="1"/>
    <col min="516" max="516" width="4.7109375" style="5" customWidth="1"/>
    <col min="517" max="517" width="12" style="5" customWidth="1"/>
    <col min="518" max="518" width="4.140625" style="5" customWidth="1"/>
    <col min="519" max="519" width="16.42578125" style="5" customWidth="1"/>
    <col min="520" max="768" width="9.140625" style="5"/>
    <col min="769" max="769" width="53.85546875" style="5" customWidth="1"/>
    <col min="770" max="770" width="6.28515625" style="5" customWidth="1"/>
    <col min="771" max="771" width="5.7109375" style="5" customWidth="1"/>
    <col min="772" max="772" width="4.7109375" style="5" customWidth="1"/>
    <col min="773" max="773" width="12" style="5" customWidth="1"/>
    <col min="774" max="774" width="4.140625" style="5" customWidth="1"/>
    <col min="775" max="775" width="16.42578125" style="5" customWidth="1"/>
    <col min="776" max="1024" width="9.140625" style="5"/>
    <col min="1025" max="1025" width="53.85546875" style="5" customWidth="1"/>
    <col min="1026" max="1026" width="6.28515625" style="5" customWidth="1"/>
    <col min="1027" max="1027" width="5.7109375" style="5" customWidth="1"/>
    <col min="1028" max="1028" width="4.7109375" style="5" customWidth="1"/>
    <col min="1029" max="1029" width="12" style="5" customWidth="1"/>
    <col min="1030" max="1030" width="4.140625" style="5" customWidth="1"/>
    <col min="1031" max="1031" width="16.42578125" style="5" customWidth="1"/>
    <col min="1032" max="1280" width="9.140625" style="5"/>
    <col min="1281" max="1281" width="53.85546875" style="5" customWidth="1"/>
    <col min="1282" max="1282" width="6.28515625" style="5" customWidth="1"/>
    <col min="1283" max="1283" width="5.7109375" style="5" customWidth="1"/>
    <col min="1284" max="1284" width="4.7109375" style="5" customWidth="1"/>
    <col min="1285" max="1285" width="12" style="5" customWidth="1"/>
    <col min="1286" max="1286" width="4.140625" style="5" customWidth="1"/>
    <col min="1287" max="1287" width="16.42578125" style="5" customWidth="1"/>
    <col min="1288" max="1536" width="9.140625" style="5"/>
    <col min="1537" max="1537" width="53.85546875" style="5" customWidth="1"/>
    <col min="1538" max="1538" width="6.28515625" style="5" customWidth="1"/>
    <col min="1539" max="1539" width="5.7109375" style="5" customWidth="1"/>
    <col min="1540" max="1540" width="4.7109375" style="5" customWidth="1"/>
    <col min="1541" max="1541" width="12" style="5" customWidth="1"/>
    <col min="1542" max="1542" width="4.140625" style="5" customWidth="1"/>
    <col min="1543" max="1543" width="16.42578125" style="5" customWidth="1"/>
    <col min="1544" max="1792" width="9.140625" style="5"/>
    <col min="1793" max="1793" width="53.85546875" style="5" customWidth="1"/>
    <col min="1794" max="1794" width="6.28515625" style="5" customWidth="1"/>
    <col min="1795" max="1795" width="5.7109375" style="5" customWidth="1"/>
    <col min="1796" max="1796" width="4.7109375" style="5" customWidth="1"/>
    <col min="1797" max="1797" width="12" style="5" customWidth="1"/>
    <col min="1798" max="1798" width="4.140625" style="5" customWidth="1"/>
    <col min="1799" max="1799" width="16.42578125" style="5" customWidth="1"/>
    <col min="1800" max="2048" width="9.140625" style="5"/>
    <col min="2049" max="2049" width="53.85546875" style="5" customWidth="1"/>
    <col min="2050" max="2050" width="6.28515625" style="5" customWidth="1"/>
    <col min="2051" max="2051" width="5.7109375" style="5" customWidth="1"/>
    <col min="2052" max="2052" width="4.7109375" style="5" customWidth="1"/>
    <col min="2053" max="2053" width="12" style="5" customWidth="1"/>
    <col min="2054" max="2054" width="4.140625" style="5" customWidth="1"/>
    <col min="2055" max="2055" width="16.42578125" style="5" customWidth="1"/>
    <col min="2056" max="2304" width="9.140625" style="5"/>
    <col min="2305" max="2305" width="53.85546875" style="5" customWidth="1"/>
    <col min="2306" max="2306" width="6.28515625" style="5" customWidth="1"/>
    <col min="2307" max="2307" width="5.7109375" style="5" customWidth="1"/>
    <col min="2308" max="2308" width="4.7109375" style="5" customWidth="1"/>
    <col min="2309" max="2309" width="12" style="5" customWidth="1"/>
    <col min="2310" max="2310" width="4.140625" style="5" customWidth="1"/>
    <col min="2311" max="2311" width="16.42578125" style="5" customWidth="1"/>
    <col min="2312" max="2560" width="9.140625" style="5"/>
    <col min="2561" max="2561" width="53.85546875" style="5" customWidth="1"/>
    <col min="2562" max="2562" width="6.28515625" style="5" customWidth="1"/>
    <col min="2563" max="2563" width="5.7109375" style="5" customWidth="1"/>
    <col min="2564" max="2564" width="4.7109375" style="5" customWidth="1"/>
    <col min="2565" max="2565" width="12" style="5" customWidth="1"/>
    <col min="2566" max="2566" width="4.140625" style="5" customWidth="1"/>
    <col min="2567" max="2567" width="16.42578125" style="5" customWidth="1"/>
    <col min="2568" max="2816" width="9.140625" style="5"/>
    <col min="2817" max="2817" width="53.85546875" style="5" customWidth="1"/>
    <col min="2818" max="2818" width="6.28515625" style="5" customWidth="1"/>
    <col min="2819" max="2819" width="5.7109375" style="5" customWidth="1"/>
    <col min="2820" max="2820" width="4.7109375" style="5" customWidth="1"/>
    <col min="2821" max="2821" width="12" style="5" customWidth="1"/>
    <col min="2822" max="2822" width="4.140625" style="5" customWidth="1"/>
    <col min="2823" max="2823" width="16.42578125" style="5" customWidth="1"/>
    <col min="2824" max="3072" width="9.140625" style="5"/>
    <col min="3073" max="3073" width="53.85546875" style="5" customWidth="1"/>
    <col min="3074" max="3074" width="6.28515625" style="5" customWidth="1"/>
    <col min="3075" max="3075" width="5.7109375" style="5" customWidth="1"/>
    <col min="3076" max="3076" width="4.7109375" style="5" customWidth="1"/>
    <col min="3077" max="3077" width="12" style="5" customWidth="1"/>
    <col min="3078" max="3078" width="4.140625" style="5" customWidth="1"/>
    <col min="3079" max="3079" width="16.42578125" style="5" customWidth="1"/>
    <col min="3080" max="3328" width="9.140625" style="5"/>
    <col min="3329" max="3329" width="53.85546875" style="5" customWidth="1"/>
    <col min="3330" max="3330" width="6.28515625" style="5" customWidth="1"/>
    <col min="3331" max="3331" width="5.7109375" style="5" customWidth="1"/>
    <col min="3332" max="3332" width="4.7109375" style="5" customWidth="1"/>
    <col min="3333" max="3333" width="12" style="5" customWidth="1"/>
    <col min="3334" max="3334" width="4.140625" style="5" customWidth="1"/>
    <col min="3335" max="3335" width="16.42578125" style="5" customWidth="1"/>
    <col min="3336" max="3584" width="9.140625" style="5"/>
    <col min="3585" max="3585" width="53.85546875" style="5" customWidth="1"/>
    <col min="3586" max="3586" width="6.28515625" style="5" customWidth="1"/>
    <col min="3587" max="3587" width="5.7109375" style="5" customWidth="1"/>
    <col min="3588" max="3588" width="4.7109375" style="5" customWidth="1"/>
    <col min="3589" max="3589" width="12" style="5" customWidth="1"/>
    <col min="3590" max="3590" width="4.140625" style="5" customWidth="1"/>
    <col min="3591" max="3591" width="16.42578125" style="5" customWidth="1"/>
    <col min="3592" max="3840" width="9.140625" style="5"/>
    <col min="3841" max="3841" width="53.85546875" style="5" customWidth="1"/>
    <col min="3842" max="3842" width="6.28515625" style="5" customWidth="1"/>
    <col min="3843" max="3843" width="5.7109375" style="5" customWidth="1"/>
    <col min="3844" max="3844" width="4.7109375" style="5" customWidth="1"/>
    <col min="3845" max="3845" width="12" style="5" customWidth="1"/>
    <col min="3846" max="3846" width="4.140625" style="5" customWidth="1"/>
    <col min="3847" max="3847" width="16.42578125" style="5" customWidth="1"/>
    <col min="3848" max="4096" width="9.140625" style="5"/>
    <col min="4097" max="4097" width="53.85546875" style="5" customWidth="1"/>
    <col min="4098" max="4098" width="6.28515625" style="5" customWidth="1"/>
    <col min="4099" max="4099" width="5.7109375" style="5" customWidth="1"/>
    <col min="4100" max="4100" width="4.7109375" style="5" customWidth="1"/>
    <col min="4101" max="4101" width="12" style="5" customWidth="1"/>
    <col min="4102" max="4102" width="4.140625" style="5" customWidth="1"/>
    <col min="4103" max="4103" width="16.42578125" style="5" customWidth="1"/>
    <col min="4104" max="4352" width="9.140625" style="5"/>
    <col min="4353" max="4353" width="53.85546875" style="5" customWidth="1"/>
    <col min="4354" max="4354" width="6.28515625" style="5" customWidth="1"/>
    <col min="4355" max="4355" width="5.7109375" style="5" customWidth="1"/>
    <col min="4356" max="4356" width="4.7109375" style="5" customWidth="1"/>
    <col min="4357" max="4357" width="12" style="5" customWidth="1"/>
    <col min="4358" max="4358" width="4.140625" style="5" customWidth="1"/>
    <col min="4359" max="4359" width="16.42578125" style="5" customWidth="1"/>
    <col min="4360" max="4608" width="9.140625" style="5"/>
    <col min="4609" max="4609" width="53.85546875" style="5" customWidth="1"/>
    <col min="4610" max="4610" width="6.28515625" style="5" customWidth="1"/>
    <col min="4611" max="4611" width="5.7109375" style="5" customWidth="1"/>
    <col min="4612" max="4612" width="4.7109375" style="5" customWidth="1"/>
    <col min="4613" max="4613" width="12" style="5" customWidth="1"/>
    <col min="4614" max="4614" width="4.140625" style="5" customWidth="1"/>
    <col min="4615" max="4615" width="16.42578125" style="5" customWidth="1"/>
    <col min="4616" max="4864" width="9.140625" style="5"/>
    <col min="4865" max="4865" width="53.85546875" style="5" customWidth="1"/>
    <col min="4866" max="4866" width="6.28515625" style="5" customWidth="1"/>
    <col min="4867" max="4867" width="5.7109375" style="5" customWidth="1"/>
    <col min="4868" max="4868" width="4.7109375" style="5" customWidth="1"/>
    <col min="4869" max="4869" width="12" style="5" customWidth="1"/>
    <col min="4870" max="4870" width="4.140625" style="5" customWidth="1"/>
    <col min="4871" max="4871" width="16.42578125" style="5" customWidth="1"/>
    <col min="4872" max="5120" width="9.140625" style="5"/>
    <col min="5121" max="5121" width="53.85546875" style="5" customWidth="1"/>
    <col min="5122" max="5122" width="6.28515625" style="5" customWidth="1"/>
    <col min="5123" max="5123" width="5.7109375" style="5" customWidth="1"/>
    <col min="5124" max="5124" width="4.7109375" style="5" customWidth="1"/>
    <col min="5125" max="5125" width="12" style="5" customWidth="1"/>
    <col min="5126" max="5126" width="4.140625" style="5" customWidth="1"/>
    <col min="5127" max="5127" width="16.42578125" style="5" customWidth="1"/>
    <col min="5128" max="5376" width="9.140625" style="5"/>
    <col min="5377" max="5377" width="53.85546875" style="5" customWidth="1"/>
    <col min="5378" max="5378" width="6.28515625" style="5" customWidth="1"/>
    <col min="5379" max="5379" width="5.7109375" style="5" customWidth="1"/>
    <col min="5380" max="5380" width="4.7109375" style="5" customWidth="1"/>
    <col min="5381" max="5381" width="12" style="5" customWidth="1"/>
    <col min="5382" max="5382" width="4.140625" style="5" customWidth="1"/>
    <col min="5383" max="5383" width="16.42578125" style="5" customWidth="1"/>
    <col min="5384" max="5632" width="9.140625" style="5"/>
    <col min="5633" max="5633" width="53.85546875" style="5" customWidth="1"/>
    <col min="5634" max="5634" width="6.28515625" style="5" customWidth="1"/>
    <col min="5635" max="5635" width="5.7109375" style="5" customWidth="1"/>
    <col min="5636" max="5636" width="4.7109375" style="5" customWidth="1"/>
    <col min="5637" max="5637" width="12" style="5" customWidth="1"/>
    <col min="5638" max="5638" width="4.140625" style="5" customWidth="1"/>
    <col min="5639" max="5639" width="16.42578125" style="5" customWidth="1"/>
    <col min="5640" max="5888" width="9.140625" style="5"/>
    <col min="5889" max="5889" width="53.85546875" style="5" customWidth="1"/>
    <col min="5890" max="5890" width="6.28515625" style="5" customWidth="1"/>
    <col min="5891" max="5891" width="5.7109375" style="5" customWidth="1"/>
    <col min="5892" max="5892" width="4.7109375" style="5" customWidth="1"/>
    <col min="5893" max="5893" width="12" style="5" customWidth="1"/>
    <col min="5894" max="5894" width="4.140625" style="5" customWidth="1"/>
    <col min="5895" max="5895" width="16.42578125" style="5" customWidth="1"/>
    <col min="5896" max="6144" width="9.140625" style="5"/>
    <col min="6145" max="6145" width="53.85546875" style="5" customWidth="1"/>
    <col min="6146" max="6146" width="6.28515625" style="5" customWidth="1"/>
    <col min="6147" max="6147" width="5.7109375" style="5" customWidth="1"/>
    <col min="6148" max="6148" width="4.7109375" style="5" customWidth="1"/>
    <col min="6149" max="6149" width="12" style="5" customWidth="1"/>
    <col min="6150" max="6150" width="4.140625" style="5" customWidth="1"/>
    <col min="6151" max="6151" width="16.42578125" style="5" customWidth="1"/>
    <col min="6152" max="6400" width="9.140625" style="5"/>
    <col min="6401" max="6401" width="53.85546875" style="5" customWidth="1"/>
    <col min="6402" max="6402" width="6.28515625" style="5" customWidth="1"/>
    <col min="6403" max="6403" width="5.7109375" style="5" customWidth="1"/>
    <col min="6404" max="6404" width="4.7109375" style="5" customWidth="1"/>
    <col min="6405" max="6405" width="12" style="5" customWidth="1"/>
    <col min="6406" max="6406" width="4.140625" style="5" customWidth="1"/>
    <col min="6407" max="6407" width="16.42578125" style="5" customWidth="1"/>
    <col min="6408" max="6656" width="9.140625" style="5"/>
    <col min="6657" max="6657" width="53.85546875" style="5" customWidth="1"/>
    <col min="6658" max="6658" width="6.28515625" style="5" customWidth="1"/>
    <col min="6659" max="6659" width="5.7109375" style="5" customWidth="1"/>
    <col min="6660" max="6660" width="4.7109375" style="5" customWidth="1"/>
    <col min="6661" max="6661" width="12" style="5" customWidth="1"/>
    <col min="6662" max="6662" width="4.140625" style="5" customWidth="1"/>
    <col min="6663" max="6663" width="16.42578125" style="5" customWidth="1"/>
    <col min="6664" max="6912" width="9.140625" style="5"/>
    <col min="6913" max="6913" width="53.85546875" style="5" customWidth="1"/>
    <col min="6914" max="6914" width="6.28515625" style="5" customWidth="1"/>
    <col min="6915" max="6915" width="5.7109375" style="5" customWidth="1"/>
    <col min="6916" max="6916" width="4.7109375" style="5" customWidth="1"/>
    <col min="6917" max="6917" width="12" style="5" customWidth="1"/>
    <col min="6918" max="6918" width="4.140625" style="5" customWidth="1"/>
    <col min="6919" max="6919" width="16.42578125" style="5" customWidth="1"/>
    <col min="6920" max="7168" width="9.140625" style="5"/>
    <col min="7169" max="7169" width="53.85546875" style="5" customWidth="1"/>
    <col min="7170" max="7170" width="6.28515625" style="5" customWidth="1"/>
    <col min="7171" max="7171" width="5.7109375" style="5" customWidth="1"/>
    <col min="7172" max="7172" width="4.7109375" style="5" customWidth="1"/>
    <col min="7173" max="7173" width="12" style="5" customWidth="1"/>
    <col min="7174" max="7174" width="4.140625" style="5" customWidth="1"/>
    <col min="7175" max="7175" width="16.42578125" style="5" customWidth="1"/>
    <col min="7176" max="7424" width="9.140625" style="5"/>
    <col min="7425" max="7425" width="53.85546875" style="5" customWidth="1"/>
    <col min="7426" max="7426" width="6.28515625" style="5" customWidth="1"/>
    <col min="7427" max="7427" width="5.7109375" style="5" customWidth="1"/>
    <col min="7428" max="7428" width="4.7109375" style="5" customWidth="1"/>
    <col min="7429" max="7429" width="12" style="5" customWidth="1"/>
    <col min="7430" max="7430" width="4.140625" style="5" customWidth="1"/>
    <col min="7431" max="7431" width="16.42578125" style="5" customWidth="1"/>
    <col min="7432" max="7680" width="9.140625" style="5"/>
    <col min="7681" max="7681" width="53.85546875" style="5" customWidth="1"/>
    <col min="7682" max="7682" width="6.28515625" style="5" customWidth="1"/>
    <col min="7683" max="7683" width="5.7109375" style="5" customWidth="1"/>
    <col min="7684" max="7684" width="4.7109375" style="5" customWidth="1"/>
    <col min="7685" max="7685" width="12" style="5" customWidth="1"/>
    <col min="7686" max="7686" width="4.140625" style="5" customWidth="1"/>
    <col min="7687" max="7687" width="16.42578125" style="5" customWidth="1"/>
    <col min="7688" max="7936" width="9.140625" style="5"/>
    <col min="7937" max="7937" width="53.85546875" style="5" customWidth="1"/>
    <col min="7938" max="7938" width="6.28515625" style="5" customWidth="1"/>
    <col min="7939" max="7939" width="5.7109375" style="5" customWidth="1"/>
    <col min="7940" max="7940" width="4.7109375" style="5" customWidth="1"/>
    <col min="7941" max="7941" width="12" style="5" customWidth="1"/>
    <col min="7942" max="7942" width="4.140625" style="5" customWidth="1"/>
    <col min="7943" max="7943" width="16.42578125" style="5" customWidth="1"/>
    <col min="7944" max="8192" width="9.140625" style="5"/>
    <col min="8193" max="8193" width="53.85546875" style="5" customWidth="1"/>
    <col min="8194" max="8194" width="6.28515625" style="5" customWidth="1"/>
    <col min="8195" max="8195" width="5.7109375" style="5" customWidth="1"/>
    <col min="8196" max="8196" width="4.7109375" style="5" customWidth="1"/>
    <col min="8197" max="8197" width="12" style="5" customWidth="1"/>
    <col min="8198" max="8198" width="4.140625" style="5" customWidth="1"/>
    <col min="8199" max="8199" width="16.42578125" style="5" customWidth="1"/>
    <col min="8200" max="8448" width="9.140625" style="5"/>
    <col min="8449" max="8449" width="53.85546875" style="5" customWidth="1"/>
    <col min="8450" max="8450" width="6.28515625" style="5" customWidth="1"/>
    <col min="8451" max="8451" width="5.7109375" style="5" customWidth="1"/>
    <col min="8452" max="8452" width="4.7109375" style="5" customWidth="1"/>
    <col min="8453" max="8453" width="12" style="5" customWidth="1"/>
    <col min="8454" max="8454" width="4.140625" style="5" customWidth="1"/>
    <col min="8455" max="8455" width="16.42578125" style="5" customWidth="1"/>
    <col min="8456" max="8704" width="9.140625" style="5"/>
    <col min="8705" max="8705" width="53.85546875" style="5" customWidth="1"/>
    <col min="8706" max="8706" width="6.28515625" style="5" customWidth="1"/>
    <col min="8707" max="8707" width="5.7109375" style="5" customWidth="1"/>
    <col min="8708" max="8708" width="4.7109375" style="5" customWidth="1"/>
    <col min="8709" max="8709" width="12" style="5" customWidth="1"/>
    <col min="8710" max="8710" width="4.140625" style="5" customWidth="1"/>
    <col min="8711" max="8711" width="16.42578125" style="5" customWidth="1"/>
    <col min="8712" max="8960" width="9.140625" style="5"/>
    <col min="8961" max="8961" width="53.85546875" style="5" customWidth="1"/>
    <col min="8962" max="8962" width="6.28515625" style="5" customWidth="1"/>
    <col min="8963" max="8963" width="5.7109375" style="5" customWidth="1"/>
    <col min="8964" max="8964" width="4.7109375" style="5" customWidth="1"/>
    <col min="8965" max="8965" width="12" style="5" customWidth="1"/>
    <col min="8966" max="8966" width="4.140625" style="5" customWidth="1"/>
    <col min="8967" max="8967" width="16.42578125" style="5" customWidth="1"/>
    <col min="8968" max="9216" width="9.140625" style="5"/>
    <col min="9217" max="9217" width="53.85546875" style="5" customWidth="1"/>
    <col min="9218" max="9218" width="6.28515625" style="5" customWidth="1"/>
    <col min="9219" max="9219" width="5.7109375" style="5" customWidth="1"/>
    <col min="9220" max="9220" width="4.7109375" style="5" customWidth="1"/>
    <col min="9221" max="9221" width="12" style="5" customWidth="1"/>
    <col min="9222" max="9222" width="4.140625" style="5" customWidth="1"/>
    <col min="9223" max="9223" width="16.42578125" style="5" customWidth="1"/>
    <col min="9224" max="9472" width="9.140625" style="5"/>
    <col min="9473" max="9473" width="53.85546875" style="5" customWidth="1"/>
    <col min="9474" max="9474" width="6.28515625" style="5" customWidth="1"/>
    <col min="9475" max="9475" width="5.7109375" style="5" customWidth="1"/>
    <col min="9476" max="9476" width="4.7109375" style="5" customWidth="1"/>
    <col min="9477" max="9477" width="12" style="5" customWidth="1"/>
    <col min="9478" max="9478" width="4.140625" style="5" customWidth="1"/>
    <col min="9479" max="9479" width="16.42578125" style="5" customWidth="1"/>
    <col min="9480" max="9728" width="9.140625" style="5"/>
    <col min="9729" max="9729" width="53.85546875" style="5" customWidth="1"/>
    <col min="9730" max="9730" width="6.28515625" style="5" customWidth="1"/>
    <col min="9731" max="9731" width="5.7109375" style="5" customWidth="1"/>
    <col min="9732" max="9732" width="4.7109375" style="5" customWidth="1"/>
    <col min="9733" max="9733" width="12" style="5" customWidth="1"/>
    <col min="9734" max="9734" width="4.140625" style="5" customWidth="1"/>
    <col min="9735" max="9735" width="16.42578125" style="5" customWidth="1"/>
    <col min="9736" max="9984" width="9.140625" style="5"/>
    <col min="9985" max="9985" width="53.85546875" style="5" customWidth="1"/>
    <col min="9986" max="9986" width="6.28515625" style="5" customWidth="1"/>
    <col min="9987" max="9987" width="5.7109375" style="5" customWidth="1"/>
    <col min="9988" max="9988" width="4.7109375" style="5" customWidth="1"/>
    <col min="9989" max="9989" width="12" style="5" customWidth="1"/>
    <col min="9990" max="9990" width="4.140625" style="5" customWidth="1"/>
    <col min="9991" max="9991" width="16.42578125" style="5" customWidth="1"/>
    <col min="9992" max="10240" width="9.140625" style="5"/>
    <col min="10241" max="10241" width="53.85546875" style="5" customWidth="1"/>
    <col min="10242" max="10242" width="6.28515625" style="5" customWidth="1"/>
    <col min="10243" max="10243" width="5.7109375" style="5" customWidth="1"/>
    <col min="10244" max="10244" width="4.7109375" style="5" customWidth="1"/>
    <col min="10245" max="10245" width="12" style="5" customWidth="1"/>
    <col min="10246" max="10246" width="4.140625" style="5" customWidth="1"/>
    <col min="10247" max="10247" width="16.42578125" style="5" customWidth="1"/>
    <col min="10248" max="10496" width="9.140625" style="5"/>
    <col min="10497" max="10497" width="53.85546875" style="5" customWidth="1"/>
    <col min="10498" max="10498" width="6.28515625" style="5" customWidth="1"/>
    <col min="10499" max="10499" width="5.7109375" style="5" customWidth="1"/>
    <col min="10500" max="10500" width="4.7109375" style="5" customWidth="1"/>
    <col min="10501" max="10501" width="12" style="5" customWidth="1"/>
    <col min="10502" max="10502" width="4.140625" style="5" customWidth="1"/>
    <col min="10503" max="10503" width="16.42578125" style="5" customWidth="1"/>
    <col min="10504" max="10752" width="9.140625" style="5"/>
    <col min="10753" max="10753" width="53.85546875" style="5" customWidth="1"/>
    <col min="10754" max="10754" width="6.28515625" style="5" customWidth="1"/>
    <col min="10755" max="10755" width="5.7109375" style="5" customWidth="1"/>
    <col min="10756" max="10756" width="4.7109375" style="5" customWidth="1"/>
    <col min="10757" max="10757" width="12" style="5" customWidth="1"/>
    <col min="10758" max="10758" width="4.140625" style="5" customWidth="1"/>
    <col min="10759" max="10759" width="16.42578125" style="5" customWidth="1"/>
    <col min="10760" max="11008" width="9.140625" style="5"/>
    <col min="11009" max="11009" width="53.85546875" style="5" customWidth="1"/>
    <col min="11010" max="11010" width="6.28515625" style="5" customWidth="1"/>
    <col min="11011" max="11011" width="5.7109375" style="5" customWidth="1"/>
    <col min="11012" max="11012" width="4.7109375" style="5" customWidth="1"/>
    <col min="11013" max="11013" width="12" style="5" customWidth="1"/>
    <col min="11014" max="11014" width="4.140625" style="5" customWidth="1"/>
    <col min="11015" max="11015" width="16.42578125" style="5" customWidth="1"/>
    <col min="11016" max="11264" width="9.140625" style="5"/>
    <col min="11265" max="11265" width="53.85546875" style="5" customWidth="1"/>
    <col min="11266" max="11266" width="6.28515625" style="5" customWidth="1"/>
    <col min="11267" max="11267" width="5.7109375" style="5" customWidth="1"/>
    <col min="11268" max="11268" width="4.7109375" style="5" customWidth="1"/>
    <col min="11269" max="11269" width="12" style="5" customWidth="1"/>
    <col min="11270" max="11270" width="4.140625" style="5" customWidth="1"/>
    <col min="11271" max="11271" width="16.42578125" style="5" customWidth="1"/>
    <col min="11272" max="11520" width="9.140625" style="5"/>
    <col min="11521" max="11521" width="53.85546875" style="5" customWidth="1"/>
    <col min="11522" max="11522" width="6.28515625" style="5" customWidth="1"/>
    <col min="11523" max="11523" width="5.7109375" style="5" customWidth="1"/>
    <col min="11524" max="11524" width="4.7109375" style="5" customWidth="1"/>
    <col min="11525" max="11525" width="12" style="5" customWidth="1"/>
    <col min="11526" max="11526" width="4.140625" style="5" customWidth="1"/>
    <col min="11527" max="11527" width="16.42578125" style="5" customWidth="1"/>
    <col min="11528" max="11776" width="9.140625" style="5"/>
    <col min="11777" max="11777" width="53.85546875" style="5" customWidth="1"/>
    <col min="11778" max="11778" width="6.28515625" style="5" customWidth="1"/>
    <col min="11779" max="11779" width="5.7109375" style="5" customWidth="1"/>
    <col min="11780" max="11780" width="4.7109375" style="5" customWidth="1"/>
    <col min="11781" max="11781" width="12" style="5" customWidth="1"/>
    <col min="11782" max="11782" width="4.140625" style="5" customWidth="1"/>
    <col min="11783" max="11783" width="16.42578125" style="5" customWidth="1"/>
    <col min="11784" max="12032" width="9.140625" style="5"/>
    <col min="12033" max="12033" width="53.85546875" style="5" customWidth="1"/>
    <col min="12034" max="12034" width="6.28515625" style="5" customWidth="1"/>
    <col min="12035" max="12035" width="5.7109375" style="5" customWidth="1"/>
    <col min="12036" max="12036" width="4.7109375" style="5" customWidth="1"/>
    <col min="12037" max="12037" width="12" style="5" customWidth="1"/>
    <col min="12038" max="12038" width="4.140625" style="5" customWidth="1"/>
    <col min="12039" max="12039" width="16.42578125" style="5" customWidth="1"/>
    <col min="12040" max="12288" width="9.140625" style="5"/>
    <col min="12289" max="12289" width="53.85546875" style="5" customWidth="1"/>
    <col min="12290" max="12290" width="6.28515625" style="5" customWidth="1"/>
    <col min="12291" max="12291" width="5.7109375" style="5" customWidth="1"/>
    <col min="12292" max="12292" width="4.7109375" style="5" customWidth="1"/>
    <col min="12293" max="12293" width="12" style="5" customWidth="1"/>
    <col min="12294" max="12294" width="4.140625" style="5" customWidth="1"/>
    <col min="12295" max="12295" width="16.42578125" style="5" customWidth="1"/>
    <col min="12296" max="12544" width="9.140625" style="5"/>
    <col min="12545" max="12545" width="53.85546875" style="5" customWidth="1"/>
    <col min="12546" max="12546" width="6.28515625" style="5" customWidth="1"/>
    <col min="12547" max="12547" width="5.7109375" style="5" customWidth="1"/>
    <col min="12548" max="12548" width="4.7109375" style="5" customWidth="1"/>
    <col min="12549" max="12549" width="12" style="5" customWidth="1"/>
    <col min="12550" max="12550" width="4.140625" style="5" customWidth="1"/>
    <col min="12551" max="12551" width="16.42578125" style="5" customWidth="1"/>
    <col min="12552" max="12800" width="9.140625" style="5"/>
    <col min="12801" max="12801" width="53.85546875" style="5" customWidth="1"/>
    <col min="12802" max="12802" width="6.28515625" style="5" customWidth="1"/>
    <col min="12803" max="12803" width="5.7109375" style="5" customWidth="1"/>
    <col min="12804" max="12804" width="4.7109375" style="5" customWidth="1"/>
    <col min="12805" max="12805" width="12" style="5" customWidth="1"/>
    <col min="12806" max="12806" width="4.140625" style="5" customWidth="1"/>
    <col min="12807" max="12807" width="16.42578125" style="5" customWidth="1"/>
    <col min="12808" max="13056" width="9.140625" style="5"/>
    <col min="13057" max="13057" width="53.85546875" style="5" customWidth="1"/>
    <col min="13058" max="13058" width="6.28515625" style="5" customWidth="1"/>
    <col min="13059" max="13059" width="5.7109375" style="5" customWidth="1"/>
    <col min="13060" max="13060" width="4.7109375" style="5" customWidth="1"/>
    <col min="13061" max="13061" width="12" style="5" customWidth="1"/>
    <col min="13062" max="13062" width="4.140625" style="5" customWidth="1"/>
    <col min="13063" max="13063" width="16.42578125" style="5" customWidth="1"/>
    <col min="13064" max="13312" width="9.140625" style="5"/>
    <col min="13313" max="13313" width="53.85546875" style="5" customWidth="1"/>
    <col min="13314" max="13314" width="6.28515625" style="5" customWidth="1"/>
    <col min="13315" max="13315" width="5.7109375" style="5" customWidth="1"/>
    <col min="13316" max="13316" width="4.7109375" style="5" customWidth="1"/>
    <col min="13317" max="13317" width="12" style="5" customWidth="1"/>
    <col min="13318" max="13318" width="4.140625" style="5" customWidth="1"/>
    <col min="13319" max="13319" width="16.42578125" style="5" customWidth="1"/>
    <col min="13320" max="13568" width="9.140625" style="5"/>
    <col min="13569" max="13569" width="53.85546875" style="5" customWidth="1"/>
    <col min="13570" max="13570" width="6.28515625" style="5" customWidth="1"/>
    <col min="13571" max="13571" width="5.7109375" style="5" customWidth="1"/>
    <col min="13572" max="13572" width="4.7109375" style="5" customWidth="1"/>
    <col min="13573" max="13573" width="12" style="5" customWidth="1"/>
    <col min="13574" max="13574" width="4.140625" style="5" customWidth="1"/>
    <col min="13575" max="13575" width="16.42578125" style="5" customWidth="1"/>
    <col min="13576" max="13824" width="9.140625" style="5"/>
    <col min="13825" max="13825" width="53.85546875" style="5" customWidth="1"/>
    <col min="13826" max="13826" width="6.28515625" style="5" customWidth="1"/>
    <col min="13827" max="13827" width="5.7109375" style="5" customWidth="1"/>
    <col min="13828" max="13828" width="4.7109375" style="5" customWidth="1"/>
    <col min="13829" max="13829" width="12" style="5" customWidth="1"/>
    <col min="13830" max="13830" width="4.140625" style="5" customWidth="1"/>
    <col min="13831" max="13831" width="16.42578125" style="5" customWidth="1"/>
    <col min="13832" max="14080" width="9.140625" style="5"/>
    <col min="14081" max="14081" width="53.85546875" style="5" customWidth="1"/>
    <col min="14082" max="14082" width="6.28515625" style="5" customWidth="1"/>
    <col min="14083" max="14083" width="5.7109375" style="5" customWidth="1"/>
    <col min="14084" max="14084" width="4.7109375" style="5" customWidth="1"/>
    <col min="14085" max="14085" width="12" style="5" customWidth="1"/>
    <col min="14086" max="14086" width="4.140625" style="5" customWidth="1"/>
    <col min="14087" max="14087" width="16.42578125" style="5" customWidth="1"/>
    <col min="14088" max="14336" width="9.140625" style="5"/>
    <col min="14337" max="14337" width="53.85546875" style="5" customWidth="1"/>
    <col min="14338" max="14338" width="6.28515625" style="5" customWidth="1"/>
    <col min="14339" max="14339" width="5.7109375" style="5" customWidth="1"/>
    <col min="14340" max="14340" width="4.7109375" style="5" customWidth="1"/>
    <col min="14341" max="14341" width="12" style="5" customWidth="1"/>
    <col min="14342" max="14342" width="4.140625" style="5" customWidth="1"/>
    <col min="14343" max="14343" width="16.42578125" style="5" customWidth="1"/>
    <col min="14344" max="14592" width="9.140625" style="5"/>
    <col min="14593" max="14593" width="53.85546875" style="5" customWidth="1"/>
    <col min="14594" max="14594" width="6.28515625" style="5" customWidth="1"/>
    <col min="14595" max="14595" width="5.7109375" style="5" customWidth="1"/>
    <col min="14596" max="14596" width="4.7109375" style="5" customWidth="1"/>
    <col min="14597" max="14597" width="12" style="5" customWidth="1"/>
    <col min="14598" max="14598" width="4.140625" style="5" customWidth="1"/>
    <col min="14599" max="14599" width="16.42578125" style="5" customWidth="1"/>
    <col min="14600" max="14848" width="9.140625" style="5"/>
    <col min="14849" max="14849" width="53.85546875" style="5" customWidth="1"/>
    <col min="14850" max="14850" width="6.28515625" style="5" customWidth="1"/>
    <col min="14851" max="14851" width="5.7109375" style="5" customWidth="1"/>
    <col min="14852" max="14852" width="4.7109375" style="5" customWidth="1"/>
    <col min="14853" max="14853" width="12" style="5" customWidth="1"/>
    <col min="14854" max="14854" width="4.140625" style="5" customWidth="1"/>
    <col min="14855" max="14855" width="16.42578125" style="5" customWidth="1"/>
    <col min="14856" max="15104" width="9.140625" style="5"/>
    <col min="15105" max="15105" width="53.85546875" style="5" customWidth="1"/>
    <col min="15106" max="15106" width="6.28515625" style="5" customWidth="1"/>
    <col min="15107" max="15107" width="5.7109375" style="5" customWidth="1"/>
    <col min="15108" max="15108" width="4.7109375" style="5" customWidth="1"/>
    <col min="15109" max="15109" width="12" style="5" customWidth="1"/>
    <col min="15110" max="15110" width="4.140625" style="5" customWidth="1"/>
    <col min="15111" max="15111" width="16.42578125" style="5" customWidth="1"/>
    <col min="15112" max="15360" width="9.140625" style="5"/>
    <col min="15361" max="15361" width="53.85546875" style="5" customWidth="1"/>
    <col min="15362" max="15362" width="6.28515625" style="5" customWidth="1"/>
    <col min="15363" max="15363" width="5.7109375" style="5" customWidth="1"/>
    <col min="15364" max="15364" width="4.7109375" style="5" customWidth="1"/>
    <col min="15365" max="15365" width="12" style="5" customWidth="1"/>
    <col min="15366" max="15366" width="4.140625" style="5" customWidth="1"/>
    <col min="15367" max="15367" width="16.42578125" style="5" customWidth="1"/>
    <col min="15368" max="15616" width="9.140625" style="5"/>
    <col min="15617" max="15617" width="53.85546875" style="5" customWidth="1"/>
    <col min="15618" max="15618" width="6.28515625" style="5" customWidth="1"/>
    <col min="15619" max="15619" width="5.7109375" style="5" customWidth="1"/>
    <col min="15620" max="15620" width="4.7109375" style="5" customWidth="1"/>
    <col min="15621" max="15621" width="12" style="5" customWidth="1"/>
    <col min="15622" max="15622" width="4.140625" style="5" customWidth="1"/>
    <col min="15623" max="15623" width="16.42578125" style="5" customWidth="1"/>
    <col min="15624" max="15872" width="9.140625" style="5"/>
    <col min="15873" max="15873" width="53.85546875" style="5" customWidth="1"/>
    <col min="15874" max="15874" width="6.28515625" style="5" customWidth="1"/>
    <col min="15875" max="15875" width="5.7109375" style="5" customWidth="1"/>
    <col min="15876" max="15876" width="4.7109375" style="5" customWidth="1"/>
    <col min="15877" max="15877" width="12" style="5" customWidth="1"/>
    <col min="15878" max="15878" width="4.140625" style="5" customWidth="1"/>
    <col min="15879" max="15879" width="16.42578125" style="5" customWidth="1"/>
    <col min="15880" max="16128" width="9.140625" style="5"/>
    <col min="16129" max="16129" width="53.85546875" style="5" customWidth="1"/>
    <col min="16130" max="16130" width="6.28515625" style="5" customWidth="1"/>
    <col min="16131" max="16131" width="5.7109375" style="5" customWidth="1"/>
    <col min="16132" max="16132" width="4.7109375" style="5" customWidth="1"/>
    <col min="16133" max="16133" width="12" style="5" customWidth="1"/>
    <col min="16134" max="16134" width="4.140625" style="5" customWidth="1"/>
    <col min="16135" max="16135" width="16.42578125" style="5" customWidth="1"/>
    <col min="16136" max="16384" width="9.140625" style="5"/>
  </cols>
  <sheetData>
    <row r="1" spans="1:16" x14ac:dyDescent="0.2">
      <c r="E1" s="124" t="s">
        <v>222</v>
      </c>
      <c r="F1" s="124"/>
      <c r="G1" s="124"/>
    </row>
    <row r="2" spans="1:16" x14ac:dyDescent="0.2">
      <c r="E2" s="124" t="s">
        <v>1</v>
      </c>
      <c r="F2" s="124"/>
      <c r="G2" s="124"/>
    </row>
    <row r="3" spans="1:16" x14ac:dyDescent="0.2">
      <c r="E3" s="124" t="s">
        <v>372</v>
      </c>
      <c r="F3" s="124"/>
      <c r="G3" s="124"/>
    </row>
    <row r="4" spans="1:16" x14ac:dyDescent="0.2">
      <c r="E4" s="7" t="s">
        <v>303</v>
      </c>
      <c r="F4" s="7"/>
      <c r="G4" s="7"/>
    </row>
    <row r="5" spans="1:16" x14ac:dyDescent="0.2">
      <c r="E5" s="7" t="s">
        <v>1</v>
      </c>
      <c r="F5" s="8"/>
      <c r="G5" s="7"/>
    </row>
    <row r="6" spans="1:16" x14ac:dyDescent="0.2">
      <c r="E6" s="7" t="s">
        <v>78</v>
      </c>
      <c r="F6" s="8"/>
      <c r="G6" s="7"/>
    </row>
    <row r="7" spans="1:16" x14ac:dyDescent="0.2">
      <c r="E7" s="7" t="s">
        <v>304</v>
      </c>
      <c r="F7" s="8"/>
      <c r="G7" s="7"/>
    </row>
    <row r="8" spans="1:16" x14ac:dyDescent="0.2">
      <c r="E8" s="123" t="s">
        <v>188</v>
      </c>
      <c r="F8" s="123"/>
      <c r="G8" s="123"/>
    </row>
    <row r="9" spans="1:16" x14ac:dyDescent="0.2">
      <c r="E9" s="123" t="s">
        <v>186</v>
      </c>
      <c r="F9" s="123"/>
      <c r="G9" s="123"/>
    </row>
    <row r="10" spans="1:16" x14ac:dyDescent="0.2">
      <c r="E10" s="123" t="s">
        <v>187</v>
      </c>
      <c r="F10" s="123"/>
      <c r="G10" s="123"/>
    </row>
    <row r="11" spans="1:16" x14ac:dyDescent="0.2">
      <c r="E11" s="124" t="s">
        <v>305</v>
      </c>
      <c r="F11" s="124"/>
      <c r="G11" s="124"/>
    </row>
    <row r="12" spans="1:16" x14ac:dyDescent="0.2">
      <c r="E12" s="124" t="s">
        <v>296</v>
      </c>
      <c r="F12" s="124"/>
      <c r="G12" s="124"/>
    </row>
    <row r="13" spans="1:16" x14ac:dyDescent="0.2">
      <c r="A13" s="125" t="s">
        <v>48</v>
      </c>
      <c r="B13" s="125"/>
      <c r="C13" s="125"/>
      <c r="D13" s="125"/>
      <c r="E13" s="125"/>
      <c r="F13" s="125"/>
      <c r="G13" s="125"/>
    </row>
    <row r="14" spans="1:16" x14ac:dyDescent="0.2">
      <c r="A14" s="125" t="s">
        <v>79</v>
      </c>
      <c r="B14" s="125"/>
      <c r="C14" s="125"/>
      <c r="D14" s="125"/>
      <c r="E14" s="125"/>
      <c r="F14" s="125"/>
      <c r="G14" s="125"/>
    </row>
    <row r="15" spans="1:16" x14ac:dyDescent="0.2">
      <c r="A15" s="126" t="s">
        <v>306</v>
      </c>
      <c r="B15" s="126"/>
      <c r="C15" s="126"/>
      <c r="D15" s="126"/>
      <c r="E15" s="126"/>
      <c r="F15" s="126"/>
      <c r="G15" s="126"/>
    </row>
    <row r="16" spans="1:16" ht="19.5" thickBot="1" x14ac:dyDescent="0.35">
      <c r="D16" s="5"/>
      <c r="F16" s="5"/>
      <c r="G16" s="9" t="s">
        <v>49</v>
      </c>
      <c r="K16" s="128"/>
      <c r="L16" s="128"/>
      <c r="M16" s="128"/>
      <c r="N16" s="128"/>
      <c r="O16" s="128"/>
      <c r="P16" s="128"/>
    </row>
    <row r="17" spans="1:48" ht="18.75" x14ac:dyDescent="0.3">
      <c r="A17" s="129" t="s">
        <v>50</v>
      </c>
      <c r="B17" s="131" t="s">
        <v>51</v>
      </c>
      <c r="C17" s="131" t="s">
        <v>2</v>
      </c>
      <c r="D17" s="133" t="s">
        <v>3</v>
      </c>
      <c r="E17" s="131" t="s">
        <v>4</v>
      </c>
      <c r="F17" s="133" t="s">
        <v>5</v>
      </c>
      <c r="G17" s="135" t="s">
        <v>52</v>
      </c>
      <c r="K17" s="128"/>
      <c r="L17" s="128"/>
      <c r="M17" s="128"/>
      <c r="N17" s="128"/>
      <c r="O17" s="128"/>
      <c r="P17" s="128"/>
    </row>
    <row r="18" spans="1:48" ht="19.5" thickBot="1" x14ac:dyDescent="0.35">
      <c r="A18" s="130"/>
      <c r="B18" s="132"/>
      <c r="C18" s="132"/>
      <c r="D18" s="134"/>
      <c r="E18" s="132"/>
      <c r="F18" s="134"/>
      <c r="G18" s="136"/>
      <c r="K18" s="128"/>
      <c r="L18" s="128"/>
      <c r="M18" s="128"/>
      <c r="N18" s="128"/>
      <c r="O18" s="128"/>
      <c r="P18" s="128"/>
    </row>
    <row r="19" spans="1:48" s="45" customFormat="1" ht="19.5" thickBot="1" x14ac:dyDescent="0.35">
      <c r="A19" s="64" t="s">
        <v>53</v>
      </c>
      <c r="B19" s="111"/>
      <c r="C19" s="111"/>
      <c r="D19" s="111"/>
      <c r="E19" s="111" t="s">
        <v>54</v>
      </c>
      <c r="F19" s="111"/>
      <c r="G19" s="117">
        <f>G20+G30+G104</f>
        <v>49386461.909999996</v>
      </c>
      <c r="H19" s="59"/>
      <c r="I19" s="59"/>
      <c r="J19" s="59"/>
      <c r="K19" s="127"/>
      <c r="L19" s="127"/>
      <c r="M19" s="127"/>
      <c r="N19" s="127"/>
      <c r="O19" s="127"/>
      <c r="P19" s="127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</row>
    <row r="20" spans="1:48" s="45" customFormat="1" ht="25.5" x14ac:dyDescent="0.3">
      <c r="A20" s="62" t="s">
        <v>203</v>
      </c>
      <c r="B20" s="112" t="s">
        <v>204</v>
      </c>
      <c r="C20" s="113"/>
      <c r="D20" s="113"/>
      <c r="E20" s="113"/>
      <c r="F20" s="113"/>
      <c r="G20" s="118">
        <f>G21</f>
        <v>2336644</v>
      </c>
      <c r="J20" s="60"/>
    </row>
    <row r="21" spans="1:48" s="61" customFormat="1" x14ac:dyDescent="0.2">
      <c r="A21" s="16" t="s">
        <v>19</v>
      </c>
      <c r="B21" s="70" t="s">
        <v>204</v>
      </c>
      <c r="C21" s="70" t="s">
        <v>6</v>
      </c>
      <c r="D21" s="70"/>
      <c r="E21" s="70"/>
      <c r="F21" s="70"/>
      <c r="G21" s="119">
        <f>G22</f>
        <v>2336644</v>
      </c>
    </row>
    <row r="22" spans="1:48" s="18" customFormat="1" ht="38.25" x14ac:dyDescent="0.2">
      <c r="A22" s="19" t="s">
        <v>20</v>
      </c>
      <c r="B22" s="95" t="s">
        <v>204</v>
      </c>
      <c r="C22" s="95" t="s">
        <v>6</v>
      </c>
      <c r="D22" s="95" t="s">
        <v>7</v>
      </c>
      <c r="E22" s="95"/>
      <c r="F22" s="95"/>
      <c r="G22" s="105">
        <f>G23</f>
        <v>2336644</v>
      </c>
    </row>
    <row r="23" spans="1:48" ht="51" x14ac:dyDescent="0.2">
      <c r="A23" s="13" t="s">
        <v>81</v>
      </c>
      <c r="B23" s="14" t="s">
        <v>204</v>
      </c>
      <c r="C23" s="14" t="s">
        <v>6</v>
      </c>
      <c r="D23" s="14" t="s">
        <v>7</v>
      </c>
      <c r="E23" s="15" t="s">
        <v>56</v>
      </c>
      <c r="F23" s="14"/>
      <c r="G23" s="77">
        <f>G24</f>
        <v>2336644</v>
      </c>
    </row>
    <row r="24" spans="1:48" s="7" customFormat="1" ht="25.5" x14ac:dyDescent="0.25">
      <c r="A24" s="13" t="s">
        <v>42</v>
      </c>
      <c r="B24" s="14" t="s">
        <v>204</v>
      </c>
      <c r="C24" s="14" t="s">
        <v>6</v>
      </c>
      <c r="D24" s="14" t="s">
        <v>7</v>
      </c>
      <c r="E24" s="15" t="s">
        <v>82</v>
      </c>
      <c r="F24" s="14"/>
      <c r="G24" s="77">
        <f>G25</f>
        <v>2336644</v>
      </c>
    </row>
    <row r="25" spans="1:48" ht="38.25" x14ac:dyDescent="0.2">
      <c r="A25" s="21" t="s">
        <v>83</v>
      </c>
      <c r="B25" s="14" t="s">
        <v>204</v>
      </c>
      <c r="C25" s="14" t="s">
        <v>6</v>
      </c>
      <c r="D25" s="14" t="s">
        <v>7</v>
      </c>
      <c r="E25" s="15" t="s">
        <v>84</v>
      </c>
      <c r="F25" s="14"/>
      <c r="G25" s="77">
        <f>SUM(G26:G29)</f>
        <v>2336644</v>
      </c>
    </row>
    <row r="26" spans="1:48" ht="114.75" x14ac:dyDescent="0.2">
      <c r="A26" s="12" t="s">
        <v>85</v>
      </c>
      <c r="B26" s="14" t="s">
        <v>204</v>
      </c>
      <c r="C26" s="14" t="s">
        <v>6</v>
      </c>
      <c r="D26" s="14" t="s">
        <v>7</v>
      </c>
      <c r="E26" s="14" t="s">
        <v>86</v>
      </c>
      <c r="F26" s="14" t="s">
        <v>307</v>
      </c>
      <c r="G26" s="77">
        <v>294908</v>
      </c>
    </row>
    <row r="27" spans="1:48" ht="114.75" hidden="1" x14ac:dyDescent="0.2">
      <c r="A27" s="12" t="s">
        <v>85</v>
      </c>
      <c r="B27" s="14" t="s">
        <v>204</v>
      </c>
      <c r="C27" s="14" t="s">
        <v>6</v>
      </c>
      <c r="D27" s="14" t="s">
        <v>7</v>
      </c>
      <c r="E27" s="14" t="s">
        <v>86</v>
      </c>
      <c r="F27" s="14" t="s">
        <v>205</v>
      </c>
      <c r="G27" s="77"/>
    </row>
    <row r="28" spans="1:48" ht="63.75" x14ac:dyDescent="0.2">
      <c r="A28" s="22" t="s">
        <v>87</v>
      </c>
      <c r="B28" s="14" t="s">
        <v>204</v>
      </c>
      <c r="C28" s="14" t="s">
        <v>6</v>
      </c>
      <c r="D28" s="14" t="s">
        <v>7</v>
      </c>
      <c r="E28" s="14" t="s">
        <v>86</v>
      </c>
      <c r="F28" s="14" t="s">
        <v>14</v>
      </c>
      <c r="G28" s="77">
        <v>2040736</v>
      </c>
    </row>
    <row r="29" spans="1:48" s="45" customFormat="1" ht="51" x14ac:dyDescent="0.2">
      <c r="A29" s="47" t="s">
        <v>89</v>
      </c>
      <c r="B29" s="107" t="s">
        <v>204</v>
      </c>
      <c r="C29" s="107" t="s">
        <v>6</v>
      </c>
      <c r="D29" s="107" t="s">
        <v>7</v>
      </c>
      <c r="E29" s="107" t="s">
        <v>86</v>
      </c>
      <c r="F29" s="107" t="s">
        <v>308</v>
      </c>
      <c r="G29" s="115">
        <v>1000</v>
      </c>
    </row>
    <row r="30" spans="1:48" s="61" customFormat="1" ht="25.5" x14ac:dyDescent="0.2">
      <c r="A30" s="62" t="s">
        <v>309</v>
      </c>
      <c r="B30" s="70" t="s">
        <v>55</v>
      </c>
      <c r="C30" s="70"/>
      <c r="D30" s="70"/>
      <c r="E30" s="70"/>
      <c r="F30" s="70"/>
      <c r="G30" s="119">
        <f>G31+G37+G42+G50+G76+G117+G123+G134</f>
        <v>43076655.909999996</v>
      </c>
    </row>
    <row r="31" spans="1:48" s="17" customFormat="1" x14ac:dyDescent="0.2">
      <c r="A31" s="16" t="s">
        <v>90</v>
      </c>
      <c r="B31" s="95" t="s">
        <v>55</v>
      </c>
      <c r="C31" s="95" t="s">
        <v>6</v>
      </c>
      <c r="D31" s="95" t="s">
        <v>43</v>
      </c>
      <c r="E31" s="95"/>
      <c r="F31" s="95"/>
      <c r="G31" s="105">
        <f>G34</f>
        <v>261000</v>
      </c>
    </row>
    <row r="32" spans="1:48" ht="38.25" x14ac:dyDescent="0.2">
      <c r="A32" s="13" t="s">
        <v>80</v>
      </c>
      <c r="B32" s="14" t="s">
        <v>55</v>
      </c>
      <c r="C32" s="14" t="s">
        <v>6</v>
      </c>
      <c r="D32" s="14" t="s">
        <v>43</v>
      </c>
      <c r="E32" s="15" t="s">
        <v>56</v>
      </c>
      <c r="F32" s="14"/>
      <c r="G32" s="77">
        <f>G34</f>
        <v>261000</v>
      </c>
    </row>
    <row r="33" spans="1:7" ht="25.5" x14ac:dyDescent="0.2">
      <c r="A33" s="13" t="s">
        <v>42</v>
      </c>
      <c r="B33" s="14" t="s">
        <v>55</v>
      </c>
      <c r="C33" s="14" t="s">
        <v>6</v>
      </c>
      <c r="D33" s="14" t="s">
        <v>43</v>
      </c>
      <c r="E33" s="15" t="s">
        <v>82</v>
      </c>
      <c r="F33" s="14"/>
      <c r="G33" s="77">
        <f>G34</f>
        <v>261000</v>
      </c>
    </row>
    <row r="34" spans="1:7" ht="38.25" x14ac:dyDescent="0.2">
      <c r="A34" s="20" t="s">
        <v>91</v>
      </c>
      <c r="B34" s="14" t="s">
        <v>55</v>
      </c>
      <c r="C34" s="14" t="s">
        <v>6</v>
      </c>
      <c r="D34" s="14" t="s">
        <v>43</v>
      </c>
      <c r="E34" s="14" t="s">
        <v>88</v>
      </c>
      <c r="F34" s="14"/>
      <c r="G34" s="77">
        <f>SUM(G35:G36)</f>
        <v>261000</v>
      </c>
    </row>
    <row r="35" spans="1:7" ht="41.25" customHeight="1" x14ac:dyDescent="0.2">
      <c r="A35" s="22" t="s">
        <v>339</v>
      </c>
      <c r="B35" s="14" t="s">
        <v>55</v>
      </c>
      <c r="C35" s="14" t="s">
        <v>6</v>
      </c>
      <c r="D35" s="14" t="s">
        <v>43</v>
      </c>
      <c r="E35" s="14" t="s">
        <v>132</v>
      </c>
      <c r="F35" s="14" t="s">
        <v>308</v>
      </c>
      <c r="G35" s="77">
        <v>50000</v>
      </c>
    </row>
    <row r="36" spans="1:7" ht="63.75" x14ac:dyDescent="0.2">
      <c r="A36" s="22" t="s">
        <v>340</v>
      </c>
      <c r="B36" s="14" t="s">
        <v>55</v>
      </c>
      <c r="C36" s="14" t="s">
        <v>6</v>
      </c>
      <c r="D36" s="14" t="s">
        <v>43</v>
      </c>
      <c r="E36" s="14" t="s">
        <v>133</v>
      </c>
      <c r="F36" s="14" t="s">
        <v>308</v>
      </c>
      <c r="G36" s="77">
        <v>211000</v>
      </c>
    </row>
    <row r="37" spans="1:7" s="17" customFormat="1" x14ac:dyDescent="0.2">
      <c r="A37" s="16" t="s">
        <v>21</v>
      </c>
      <c r="B37" s="95" t="s">
        <v>55</v>
      </c>
      <c r="C37" s="95" t="s">
        <v>6</v>
      </c>
      <c r="D37" s="95" t="s">
        <v>9</v>
      </c>
      <c r="E37" s="95"/>
      <c r="F37" s="95"/>
      <c r="G37" s="105">
        <f>G40</f>
        <v>1055000</v>
      </c>
    </row>
    <row r="38" spans="1:7" ht="38.25" x14ac:dyDescent="0.2">
      <c r="A38" s="13" t="s">
        <v>80</v>
      </c>
      <c r="B38" s="14" t="s">
        <v>55</v>
      </c>
      <c r="C38" s="14" t="s">
        <v>6</v>
      </c>
      <c r="D38" s="14" t="s">
        <v>9</v>
      </c>
      <c r="E38" s="15" t="s">
        <v>285</v>
      </c>
      <c r="F38" s="14"/>
      <c r="G38" s="77">
        <f>G40</f>
        <v>1055000</v>
      </c>
    </row>
    <row r="39" spans="1:7" ht="38.25" x14ac:dyDescent="0.2">
      <c r="A39" s="13" t="s">
        <v>109</v>
      </c>
      <c r="B39" s="14" t="s">
        <v>55</v>
      </c>
      <c r="C39" s="14" t="s">
        <v>6</v>
      </c>
      <c r="D39" s="14" t="s">
        <v>9</v>
      </c>
      <c r="E39" s="15" t="s">
        <v>310</v>
      </c>
      <c r="F39" s="14"/>
      <c r="G39" s="77">
        <f>G40</f>
        <v>1055000</v>
      </c>
    </row>
    <row r="40" spans="1:7" ht="38.25" x14ac:dyDescent="0.2">
      <c r="A40" s="21" t="s">
        <v>111</v>
      </c>
      <c r="B40" s="14" t="s">
        <v>55</v>
      </c>
      <c r="C40" s="14" t="s">
        <v>6</v>
      </c>
      <c r="D40" s="14" t="s">
        <v>9</v>
      </c>
      <c r="E40" s="15" t="s">
        <v>311</v>
      </c>
      <c r="F40" s="14"/>
      <c r="G40" s="77">
        <f>SUM(G41:G41)</f>
        <v>1055000</v>
      </c>
    </row>
    <row r="41" spans="1:7" ht="38.25" x14ac:dyDescent="0.2">
      <c r="A41" s="47" t="s">
        <v>341</v>
      </c>
      <c r="B41" s="14" t="s">
        <v>55</v>
      </c>
      <c r="C41" s="14" t="s">
        <v>6</v>
      </c>
      <c r="D41" s="14" t="s">
        <v>9</v>
      </c>
      <c r="E41" s="14" t="s">
        <v>213</v>
      </c>
      <c r="F41" s="14" t="s">
        <v>14</v>
      </c>
      <c r="G41" s="77">
        <v>1055000</v>
      </c>
    </row>
    <row r="42" spans="1:7" x14ac:dyDescent="0.2">
      <c r="A42" s="16" t="s">
        <v>22</v>
      </c>
      <c r="B42" s="70" t="s">
        <v>55</v>
      </c>
      <c r="C42" s="70" t="s">
        <v>10</v>
      </c>
      <c r="D42" s="70"/>
      <c r="E42" s="70"/>
      <c r="F42" s="70"/>
      <c r="G42" s="119">
        <f>G43</f>
        <v>341800</v>
      </c>
    </row>
    <row r="43" spans="1:7" x14ac:dyDescent="0.2">
      <c r="A43" s="66" t="s">
        <v>58</v>
      </c>
      <c r="B43" s="107" t="s">
        <v>55</v>
      </c>
      <c r="C43" s="107" t="s">
        <v>10</v>
      </c>
      <c r="D43" s="107" t="s">
        <v>7</v>
      </c>
      <c r="E43" s="107"/>
      <c r="F43" s="107"/>
      <c r="G43" s="115">
        <f>G44</f>
        <v>341800</v>
      </c>
    </row>
    <row r="44" spans="1:7" ht="38.25" x14ac:dyDescent="0.2">
      <c r="A44" s="13" t="s">
        <v>80</v>
      </c>
      <c r="B44" s="107" t="s">
        <v>55</v>
      </c>
      <c r="C44" s="14" t="s">
        <v>10</v>
      </c>
      <c r="D44" s="14" t="s">
        <v>7</v>
      </c>
      <c r="E44" s="15" t="s">
        <v>56</v>
      </c>
      <c r="F44" s="14"/>
      <c r="G44" s="77">
        <f>G45</f>
        <v>341800</v>
      </c>
    </row>
    <row r="45" spans="1:7" s="61" customFormat="1" ht="51" x14ac:dyDescent="0.2">
      <c r="A45" s="13" t="s">
        <v>342</v>
      </c>
      <c r="B45" s="107" t="s">
        <v>55</v>
      </c>
      <c r="C45" s="14" t="s">
        <v>10</v>
      </c>
      <c r="D45" s="14" t="s">
        <v>7</v>
      </c>
      <c r="E45" s="15" t="s">
        <v>59</v>
      </c>
      <c r="F45" s="14"/>
      <c r="G45" s="77">
        <f>G46</f>
        <v>341800</v>
      </c>
    </row>
    <row r="46" spans="1:7" s="45" customFormat="1" ht="38.25" x14ac:dyDescent="0.2">
      <c r="A46" s="21" t="s">
        <v>94</v>
      </c>
      <c r="B46" s="107" t="s">
        <v>55</v>
      </c>
      <c r="C46" s="14" t="s">
        <v>10</v>
      </c>
      <c r="D46" s="14" t="s">
        <v>7</v>
      </c>
      <c r="E46" s="15" t="s">
        <v>76</v>
      </c>
      <c r="F46" s="14"/>
      <c r="G46" s="77">
        <f>SUM(G47:G49)</f>
        <v>341800</v>
      </c>
    </row>
    <row r="47" spans="1:7" ht="76.5" x14ac:dyDescent="0.2">
      <c r="A47" s="22" t="s">
        <v>95</v>
      </c>
      <c r="B47" s="107" t="s">
        <v>55</v>
      </c>
      <c r="C47" s="14" t="s">
        <v>10</v>
      </c>
      <c r="D47" s="14" t="s">
        <v>7</v>
      </c>
      <c r="E47" s="14" t="s">
        <v>96</v>
      </c>
      <c r="F47" s="14" t="s">
        <v>307</v>
      </c>
      <c r="G47" s="77">
        <v>325200</v>
      </c>
    </row>
    <row r="48" spans="1:7" ht="76.5" hidden="1" x14ac:dyDescent="0.2">
      <c r="A48" s="22" t="s">
        <v>95</v>
      </c>
      <c r="B48" s="107">
        <v>914</v>
      </c>
      <c r="C48" s="14" t="s">
        <v>10</v>
      </c>
      <c r="D48" s="14" t="s">
        <v>7</v>
      </c>
      <c r="E48" s="14" t="s">
        <v>96</v>
      </c>
      <c r="F48" s="14" t="s">
        <v>205</v>
      </c>
      <c r="G48" s="77"/>
    </row>
    <row r="49" spans="1:7" ht="51" x14ac:dyDescent="0.2">
      <c r="A49" s="22" t="s">
        <v>60</v>
      </c>
      <c r="B49" s="107" t="s">
        <v>55</v>
      </c>
      <c r="C49" s="14" t="s">
        <v>10</v>
      </c>
      <c r="D49" s="14" t="s">
        <v>7</v>
      </c>
      <c r="E49" s="14" t="s">
        <v>96</v>
      </c>
      <c r="F49" s="14" t="s">
        <v>14</v>
      </c>
      <c r="G49" s="77">
        <v>16600</v>
      </c>
    </row>
    <row r="50" spans="1:7" x14ac:dyDescent="0.2">
      <c r="A50" s="16" t="s">
        <v>23</v>
      </c>
      <c r="B50" s="70" t="s">
        <v>55</v>
      </c>
      <c r="C50" s="70" t="s">
        <v>8</v>
      </c>
      <c r="D50" s="70"/>
      <c r="E50" s="70"/>
      <c r="F50" s="70"/>
      <c r="G50" s="119">
        <f>G56+G66+G51</f>
        <v>11288390.91</v>
      </c>
    </row>
    <row r="51" spans="1:7" x14ac:dyDescent="0.2">
      <c r="A51" s="66" t="s">
        <v>214</v>
      </c>
      <c r="B51" s="107" t="s">
        <v>55</v>
      </c>
      <c r="C51" s="107" t="s">
        <v>8</v>
      </c>
      <c r="D51" s="107" t="s">
        <v>15</v>
      </c>
      <c r="E51" s="114"/>
      <c r="F51" s="107"/>
      <c r="G51" s="115">
        <f>G52</f>
        <v>600000</v>
      </c>
    </row>
    <row r="52" spans="1:7" ht="38.25" x14ac:dyDescent="0.2">
      <c r="A52" s="13" t="s">
        <v>80</v>
      </c>
      <c r="B52" s="107" t="s">
        <v>55</v>
      </c>
      <c r="C52" s="107" t="s">
        <v>8</v>
      </c>
      <c r="D52" s="107" t="s">
        <v>15</v>
      </c>
      <c r="E52" s="114" t="s">
        <v>6</v>
      </c>
      <c r="F52" s="107"/>
      <c r="G52" s="115">
        <f>G54</f>
        <v>600000</v>
      </c>
    </row>
    <row r="53" spans="1:7" ht="38.25" x14ac:dyDescent="0.2">
      <c r="A53" s="13" t="s">
        <v>344</v>
      </c>
      <c r="B53" s="107" t="s">
        <v>55</v>
      </c>
      <c r="C53" s="107" t="s">
        <v>8</v>
      </c>
      <c r="D53" s="107" t="s">
        <v>15</v>
      </c>
      <c r="E53" s="114" t="s">
        <v>164</v>
      </c>
      <c r="F53" s="107"/>
      <c r="G53" s="115">
        <f>G54</f>
        <v>600000</v>
      </c>
    </row>
    <row r="54" spans="1:7" ht="51" x14ac:dyDescent="0.2">
      <c r="A54" s="13" t="s">
        <v>345</v>
      </c>
      <c r="B54" s="107" t="s">
        <v>55</v>
      </c>
      <c r="C54" s="107" t="s">
        <v>8</v>
      </c>
      <c r="D54" s="107" t="s">
        <v>15</v>
      </c>
      <c r="E54" s="114" t="s">
        <v>229</v>
      </c>
      <c r="F54" s="107"/>
      <c r="G54" s="115">
        <f>G55</f>
        <v>600000</v>
      </c>
    </row>
    <row r="55" spans="1:7" ht="89.25" x14ac:dyDescent="0.2">
      <c r="A55" s="13" t="s">
        <v>343</v>
      </c>
      <c r="B55" s="107" t="s">
        <v>55</v>
      </c>
      <c r="C55" s="107" t="s">
        <v>8</v>
      </c>
      <c r="D55" s="107" t="s">
        <v>15</v>
      </c>
      <c r="E55" s="114" t="s">
        <v>215</v>
      </c>
      <c r="F55" s="107" t="s">
        <v>308</v>
      </c>
      <c r="G55" s="115">
        <v>600000</v>
      </c>
    </row>
    <row r="56" spans="1:7" x14ac:dyDescent="0.2">
      <c r="A56" s="66" t="s">
        <v>61</v>
      </c>
      <c r="B56" s="107" t="s">
        <v>55</v>
      </c>
      <c r="C56" s="107" t="s">
        <v>8</v>
      </c>
      <c r="D56" s="107" t="s">
        <v>11</v>
      </c>
      <c r="E56" s="107"/>
      <c r="F56" s="107"/>
      <c r="G56" s="115">
        <f>G57+G61+G64</f>
        <v>8938390.9100000001</v>
      </c>
    </row>
    <row r="57" spans="1:7" ht="38.25" x14ac:dyDescent="0.2">
      <c r="A57" s="13" t="s">
        <v>80</v>
      </c>
      <c r="B57" s="107" t="s">
        <v>55</v>
      </c>
      <c r="C57" s="14" t="s">
        <v>8</v>
      </c>
      <c r="D57" s="14" t="s">
        <v>11</v>
      </c>
      <c r="E57" s="15" t="s">
        <v>56</v>
      </c>
      <c r="F57" s="14"/>
      <c r="G57" s="77">
        <f>G58</f>
        <v>3062219.91</v>
      </c>
    </row>
    <row r="58" spans="1:7" ht="38.25" x14ac:dyDescent="0.2">
      <c r="A58" s="13" t="s">
        <v>344</v>
      </c>
      <c r="B58" s="107" t="s">
        <v>55</v>
      </c>
      <c r="C58" s="14" t="s">
        <v>8</v>
      </c>
      <c r="D58" s="14" t="s">
        <v>11</v>
      </c>
      <c r="E58" s="15" t="s">
        <v>62</v>
      </c>
      <c r="F58" s="14"/>
      <c r="G58" s="77">
        <f>G59</f>
        <v>3062219.91</v>
      </c>
    </row>
    <row r="59" spans="1:7" ht="25.5" x14ac:dyDescent="0.2">
      <c r="A59" s="21" t="s">
        <v>98</v>
      </c>
      <c r="B59" s="107" t="s">
        <v>55</v>
      </c>
      <c r="C59" s="14" t="s">
        <v>8</v>
      </c>
      <c r="D59" s="14" t="s">
        <v>11</v>
      </c>
      <c r="E59" s="15" t="s">
        <v>63</v>
      </c>
      <c r="F59" s="14"/>
      <c r="G59" s="77">
        <f>SUM(G60:G60)</f>
        <v>3062219.91</v>
      </c>
    </row>
    <row r="60" spans="1:7" ht="38.25" x14ac:dyDescent="0.2">
      <c r="A60" s="22" t="s">
        <v>99</v>
      </c>
      <c r="B60" s="107" t="s">
        <v>55</v>
      </c>
      <c r="C60" s="14" t="s">
        <v>8</v>
      </c>
      <c r="D60" s="14" t="s">
        <v>11</v>
      </c>
      <c r="E60" s="14" t="s">
        <v>64</v>
      </c>
      <c r="F60" s="14" t="s">
        <v>14</v>
      </c>
      <c r="G60" s="77">
        <v>3062219.91</v>
      </c>
    </row>
    <row r="61" spans="1:7" ht="25.5" x14ac:dyDescent="0.2">
      <c r="A61" s="21" t="s">
        <v>346</v>
      </c>
      <c r="B61" s="107" t="s">
        <v>55</v>
      </c>
      <c r="C61" s="14" t="s">
        <v>8</v>
      </c>
      <c r="D61" s="14" t="s">
        <v>11</v>
      </c>
      <c r="E61" s="15" t="s">
        <v>286</v>
      </c>
      <c r="F61" s="14"/>
      <c r="G61" s="77">
        <f>G62+G63</f>
        <v>5550000</v>
      </c>
    </row>
    <row r="62" spans="1:7" ht="38.25" x14ac:dyDescent="0.2">
      <c r="A62" s="106" t="s">
        <v>348</v>
      </c>
      <c r="B62" s="107" t="s">
        <v>55</v>
      </c>
      <c r="C62" s="14" t="s">
        <v>8</v>
      </c>
      <c r="D62" s="14" t="s">
        <v>11</v>
      </c>
      <c r="E62" s="14" t="s">
        <v>312</v>
      </c>
      <c r="F62" s="14" t="s">
        <v>14</v>
      </c>
      <c r="G62" s="77">
        <v>4750000</v>
      </c>
    </row>
    <row r="63" spans="1:7" ht="51" x14ac:dyDescent="0.2">
      <c r="A63" s="96" t="s">
        <v>347</v>
      </c>
      <c r="B63" s="107" t="s">
        <v>55</v>
      </c>
      <c r="C63" s="14" t="s">
        <v>8</v>
      </c>
      <c r="D63" s="14" t="s">
        <v>11</v>
      </c>
      <c r="E63" s="14" t="s">
        <v>313</v>
      </c>
      <c r="F63" s="14" t="s">
        <v>14</v>
      </c>
      <c r="G63" s="77">
        <v>800000</v>
      </c>
    </row>
    <row r="64" spans="1:7" ht="31.5" customHeight="1" x14ac:dyDescent="0.2">
      <c r="A64" s="21" t="s">
        <v>326</v>
      </c>
      <c r="B64" s="107" t="s">
        <v>55</v>
      </c>
      <c r="C64" s="14" t="s">
        <v>8</v>
      </c>
      <c r="D64" s="14" t="s">
        <v>11</v>
      </c>
      <c r="E64" s="15" t="s">
        <v>327</v>
      </c>
      <c r="F64" s="14"/>
      <c r="G64" s="77">
        <f>G65</f>
        <v>326171</v>
      </c>
    </row>
    <row r="65" spans="1:7" ht="37.5" customHeight="1" x14ac:dyDescent="0.2">
      <c r="A65" s="106" t="s">
        <v>328</v>
      </c>
      <c r="B65" s="107" t="s">
        <v>55</v>
      </c>
      <c r="C65" s="14" t="s">
        <v>8</v>
      </c>
      <c r="D65" s="14" t="s">
        <v>11</v>
      </c>
      <c r="E65" s="14" t="s">
        <v>283</v>
      </c>
      <c r="F65" s="14" t="s">
        <v>14</v>
      </c>
      <c r="G65" s="77">
        <v>326171</v>
      </c>
    </row>
    <row r="66" spans="1:7" x14ac:dyDescent="0.2">
      <c r="A66" s="16" t="s">
        <v>24</v>
      </c>
      <c r="B66" s="70" t="s">
        <v>55</v>
      </c>
      <c r="C66" s="70" t="s">
        <v>8</v>
      </c>
      <c r="D66" s="70" t="s">
        <v>12</v>
      </c>
      <c r="E66" s="70"/>
      <c r="F66" s="70"/>
      <c r="G66" s="119">
        <f>G67</f>
        <v>1750000</v>
      </c>
    </row>
    <row r="67" spans="1:7" ht="38.25" x14ac:dyDescent="0.2">
      <c r="A67" s="13" t="s">
        <v>80</v>
      </c>
      <c r="B67" s="107" t="s">
        <v>55</v>
      </c>
      <c r="C67" s="14" t="s">
        <v>8</v>
      </c>
      <c r="D67" s="14" t="s">
        <v>12</v>
      </c>
      <c r="E67" s="15" t="s">
        <v>56</v>
      </c>
      <c r="F67" s="14"/>
      <c r="G67" s="77">
        <f>G68</f>
        <v>1750000</v>
      </c>
    </row>
    <row r="68" spans="1:7" s="61" customFormat="1" ht="38.25" x14ac:dyDescent="0.2">
      <c r="A68" s="13" t="s">
        <v>344</v>
      </c>
      <c r="B68" s="107" t="s">
        <v>55</v>
      </c>
      <c r="C68" s="14" t="s">
        <v>8</v>
      </c>
      <c r="D68" s="14" t="s">
        <v>12</v>
      </c>
      <c r="E68" s="15" t="s">
        <v>62</v>
      </c>
      <c r="F68" s="14"/>
      <c r="G68" s="77">
        <f>G69+G71</f>
        <v>1750000</v>
      </c>
    </row>
    <row r="69" spans="1:7" s="61" customFormat="1" ht="25.5" x14ac:dyDescent="0.2">
      <c r="A69" s="21" t="s">
        <v>100</v>
      </c>
      <c r="B69" s="107" t="s">
        <v>55</v>
      </c>
      <c r="C69" s="14" t="s">
        <v>8</v>
      </c>
      <c r="D69" s="14" t="s">
        <v>12</v>
      </c>
      <c r="E69" s="15" t="s">
        <v>65</v>
      </c>
      <c r="F69" s="14"/>
      <c r="G69" s="77">
        <f>SUM(G70:G70)</f>
        <v>500000</v>
      </c>
    </row>
    <row r="70" spans="1:7" s="61" customFormat="1" ht="51" x14ac:dyDescent="0.2">
      <c r="A70" s="22" t="s">
        <v>349</v>
      </c>
      <c r="B70" s="107" t="s">
        <v>55</v>
      </c>
      <c r="C70" s="14" t="s">
        <v>8</v>
      </c>
      <c r="D70" s="14" t="s">
        <v>12</v>
      </c>
      <c r="E70" s="14" t="s">
        <v>101</v>
      </c>
      <c r="F70" s="14" t="s">
        <v>14</v>
      </c>
      <c r="G70" s="77">
        <v>500000</v>
      </c>
    </row>
    <row r="71" spans="1:7" s="61" customFormat="1" ht="38.25" x14ac:dyDescent="0.2">
      <c r="A71" s="21" t="s">
        <v>102</v>
      </c>
      <c r="B71" s="107" t="s">
        <v>55</v>
      </c>
      <c r="C71" s="14" t="s">
        <v>8</v>
      </c>
      <c r="D71" s="14" t="s">
        <v>12</v>
      </c>
      <c r="E71" s="15" t="s">
        <v>104</v>
      </c>
      <c r="F71" s="14"/>
      <c r="G71" s="77">
        <f>SUM(G72:G75)</f>
        <v>1250000</v>
      </c>
    </row>
    <row r="72" spans="1:7" s="61" customFormat="1" ht="51" x14ac:dyDescent="0.2">
      <c r="A72" s="22" t="s">
        <v>144</v>
      </c>
      <c r="B72" s="107" t="s">
        <v>55</v>
      </c>
      <c r="C72" s="14" t="s">
        <v>8</v>
      </c>
      <c r="D72" s="14" t="s">
        <v>12</v>
      </c>
      <c r="E72" s="14" t="s">
        <v>105</v>
      </c>
      <c r="F72" s="14" t="s">
        <v>14</v>
      </c>
      <c r="G72" s="77">
        <v>300000</v>
      </c>
    </row>
    <row r="73" spans="1:7" s="61" customFormat="1" ht="51" x14ac:dyDescent="0.2">
      <c r="A73" s="22" t="s">
        <v>350</v>
      </c>
      <c r="B73" s="107" t="s">
        <v>55</v>
      </c>
      <c r="C73" s="14" t="s">
        <v>8</v>
      </c>
      <c r="D73" s="14" t="s">
        <v>12</v>
      </c>
      <c r="E73" s="14" t="s">
        <v>106</v>
      </c>
      <c r="F73" s="14" t="s">
        <v>14</v>
      </c>
      <c r="G73" s="77">
        <v>300000</v>
      </c>
    </row>
    <row r="74" spans="1:7" s="45" customFormat="1" ht="51" hidden="1" x14ac:dyDescent="0.2">
      <c r="A74" s="22" t="s">
        <v>145</v>
      </c>
      <c r="B74" s="107">
        <v>914</v>
      </c>
      <c r="C74" s="14" t="s">
        <v>8</v>
      </c>
      <c r="D74" s="14" t="s">
        <v>12</v>
      </c>
      <c r="E74" s="14" t="s">
        <v>107</v>
      </c>
      <c r="F74" s="14" t="s">
        <v>206</v>
      </c>
      <c r="G74" s="77"/>
    </row>
    <row r="75" spans="1:7" ht="38.25" x14ac:dyDescent="0.2">
      <c r="A75" s="22" t="s">
        <v>146</v>
      </c>
      <c r="B75" s="107" t="s">
        <v>55</v>
      </c>
      <c r="C75" s="14" t="s">
        <v>8</v>
      </c>
      <c r="D75" s="14" t="s">
        <v>12</v>
      </c>
      <c r="E75" s="14" t="s">
        <v>108</v>
      </c>
      <c r="F75" s="14" t="s">
        <v>14</v>
      </c>
      <c r="G75" s="77">
        <v>650000</v>
      </c>
    </row>
    <row r="76" spans="1:7" x14ac:dyDescent="0.2">
      <c r="A76" s="16" t="s">
        <v>25</v>
      </c>
      <c r="B76" s="70" t="s">
        <v>55</v>
      </c>
      <c r="C76" s="70" t="s">
        <v>13</v>
      </c>
      <c r="D76" s="70"/>
      <c r="E76" s="70"/>
      <c r="F76" s="70"/>
      <c r="G76" s="119">
        <f>G77+G82+G90</f>
        <v>19532887</v>
      </c>
    </row>
    <row r="77" spans="1:7" x14ac:dyDescent="0.2">
      <c r="A77" s="66" t="s">
        <v>26</v>
      </c>
      <c r="B77" s="107" t="s">
        <v>55</v>
      </c>
      <c r="C77" s="107" t="s">
        <v>13</v>
      </c>
      <c r="D77" s="107" t="s">
        <v>6</v>
      </c>
      <c r="E77" s="107"/>
      <c r="F77" s="107"/>
      <c r="G77" s="115">
        <f>G78</f>
        <v>200000</v>
      </c>
    </row>
    <row r="78" spans="1:7" ht="38.25" x14ac:dyDescent="0.2">
      <c r="A78" s="13" t="s">
        <v>80</v>
      </c>
      <c r="B78" s="107">
        <v>914</v>
      </c>
      <c r="C78" s="14" t="s">
        <v>13</v>
      </c>
      <c r="D78" s="14" t="s">
        <v>6</v>
      </c>
      <c r="E78" s="15" t="s">
        <v>56</v>
      </c>
      <c r="F78" s="14"/>
      <c r="G78" s="77">
        <f>G79</f>
        <v>200000</v>
      </c>
    </row>
    <row r="79" spans="1:7" ht="38.25" x14ac:dyDescent="0.2">
      <c r="A79" s="13" t="s">
        <v>109</v>
      </c>
      <c r="B79" s="107">
        <v>914</v>
      </c>
      <c r="C79" s="14" t="s">
        <v>13</v>
      </c>
      <c r="D79" s="14" t="s">
        <v>6</v>
      </c>
      <c r="E79" s="15" t="s">
        <v>66</v>
      </c>
      <c r="F79" s="14"/>
      <c r="G79" s="77">
        <f>G80</f>
        <v>200000</v>
      </c>
    </row>
    <row r="80" spans="1:7" ht="51" x14ac:dyDescent="0.2">
      <c r="A80" s="21" t="s">
        <v>110</v>
      </c>
      <c r="B80" s="107">
        <v>914</v>
      </c>
      <c r="C80" s="14" t="s">
        <v>13</v>
      </c>
      <c r="D80" s="14" t="s">
        <v>6</v>
      </c>
      <c r="E80" s="15" t="s">
        <v>67</v>
      </c>
      <c r="F80" s="14"/>
      <c r="G80" s="77">
        <f>SUM(G81:G81)</f>
        <v>200000</v>
      </c>
    </row>
    <row r="81" spans="1:7" ht="51" x14ac:dyDescent="0.2">
      <c r="A81" s="22" t="s">
        <v>314</v>
      </c>
      <c r="B81" s="107">
        <v>914</v>
      </c>
      <c r="C81" s="14" t="s">
        <v>13</v>
      </c>
      <c r="D81" s="14" t="s">
        <v>6</v>
      </c>
      <c r="E81" s="74" t="s">
        <v>292</v>
      </c>
      <c r="F81" s="14" t="s">
        <v>14</v>
      </c>
      <c r="G81" s="77">
        <v>200000</v>
      </c>
    </row>
    <row r="82" spans="1:7" x14ac:dyDescent="0.2">
      <c r="A82" s="66" t="s">
        <v>44</v>
      </c>
      <c r="B82" s="107">
        <v>914</v>
      </c>
      <c r="C82" s="107" t="s">
        <v>13</v>
      </c>
      <c r="D82" s="107" t="s">
        <v>10</v>
      </c>
      <c r="E82" s="107"/>
      <c r="F82" s="107"/>
      <c r="G82" s="115">
        <f>G83</f>
        <v>7062971</v>
      </c>
    </row>
    <row r="83" spans="1:7" ht="38.25" x14ac:dyDescent="0.2">
      <c r="A83" s="13" t="s">
        <v>80</v>
      </c>
      <c r="B83" s="107">
        <v>914</v>
      </c>
      <c r="C83" s="14" t="s">
        <v>13</v>
      </c>
      <c r="D83" s="14" t="s">
        <v>10</v>
      </c>
      <c r="E83" s="15" t="s">
        <v>56</v>
      </c>
      <c r="F83" s="14"/>
      <c r="G83" s="77">
        <f>G84</f>
        <v>7062971</v>
      </c>
    </row>
    <row r="84" spans="1:7" ht="38.25" x14ac:dyDescent="0.2">
      <c r="A84" s="13" t="s">
        <v>109</v>
      </c>
      <c r="B84" s="107">
        <v>914</v>
      </c>
      <c r="C84" s="14" t="s">
        <v>13</v>
      </c>
      <c r="D84" s="14" t="s">
        <v>10</v>
      </c>
      <c r="E84" s="15" t="s">
        <v>66</v>
      </c>
      <c r="F84" s="14"/>
      <c r="G84" s="77">
        <f>G85</f>
        <v>7062971</v>
      </c>
    </row>
    <row r="85" spans="1:7" ht="38.25" x14ac:dyDescent="0.2">
      <c r="A85" s="21" t="s">
        <v>111</v>
      </c>
      <c r="B85" s="107">
        <v>914</v>
      </c>
      <c r="C85" s="14" t="s">
        <v>13</v>
      </c>
      <c r="D85" s="14" t="s">
        <v>10</v>
      </c>
      <c r="E85" s="15" t="s">
        <v>73</v>
      </c>
      <c r="F85" s="14"/>
      <c r="G85" s="77">
        <f>SUM(G86:G89)</f>
        <v>7062971</v>
      </c>
    </row>
    <row r="86" spans="1:7" ht="63.75" x14ac:dyDescent="0.2">
      <c r="A86" s="47" t="s">
        <v>112</v>
      </c>
      <c r="B86" s="107">
        <v>914</v>
      </c>
      <c r="C86" s="107" t="s">
        <v>13</v>
      </c>
      <c r="D86" s="107" t="s">
        <v>10</v>
      </c>
      <c r="E86" s="107" t="s">
        <v>113</v>
      </c>
      <c r="F86" s="107" t="s">
        <v>206</v>
      </c>
      <c r="G86" s="115">
        <v>3862971</v>
      </c>
    </row>
    <row r="87" spans="1:7" s="61" customFormat="1" ht="51" hidden="1" x14ac:dyDescent="0.2">
      <c r="A87" s="47" t="s">
        <v>147</v>
      </c>
      <c r="B87" s="107">
        <v>914</v>
      </c>
      <c r="C87" s="107" t="s">
        <v>13</v>
      </c>
      <c r="D87" s="107" t="s">
        <v>10</v>
      </c>
      <c r="E87" s="107" t="s">
        <v>114</v>
      </c>
      <c r="F87" s="107" t="s">
        <v>206</v>
      </c>
      <c r="G87" s="115"/>
    </row>
    <row r="88" spans="1:7" ht="38.25" x14ac:dyDescent="0.2">
      <c r="A88" s="47" t="s">
        <v>351</v>
      </c>
      <c r="B88" s="107">
        <v>914</v>
      </c>
      <c r="C88" s="107" t="s">
        <v>13</v>
      </c>
      <c r="D88" s="107" t="s">
        <v>10</v>
      </c>
      <c r="E88" s="107" t="s">
        <v>115</v>
      </c>
      <c r="F88" s="107" t="s">
        <v>14</v>
      </c>
      <c r="G88" s="115">
        <v>1000000</v>
      </c>
    </row>
    <row r="89" spans="1:7" ht="51" x14ac:dyDescent="0.2">
      <c r="A89" s="47" t="s">
        <v>352</v>
      </c>
      <c r="B89" s="107">
        <v>914</v>
      </c>
      <c r="C89" s="107" t="s">
        <v>13</v>
      </c>
      <c r="D89" s="107" t="s">
        <v>10</v>
      </c>
      <c r="E89" s="107" t="s">
        <v>315</v>
      </c>
      <c r="F89" s="107" t="s">
        <v>14</v>
      </c>
      <c r="G89" s="115">
        <v>2200000</v>
      </c>
    </row>
    <row r="90" spans="1:7" x14ac:dyDescent="0.2">
      <c r="A90" s="66" t="s">
        <v>27</v>
      </c>
      <c r="B90" s="107">
        <v>914</v>
      </c>
      <c r="C90" s="107" t="s">
        <v>13</v>
      </c>
      <c r="D90" s="107" t="s">
        <v>7</v>
      </c>
      <c r="E90" s="107"/>
      <c r="F90" s="107"/>
      <c r="G90" s="115">
        <f>G91</f>
        <v>12269916</v>
      </c>
    </row>
    <row r="91" spans="1:7" ht="38.25" x14ac:dyDescent="0.2">
      <c r="A91" s="66" t="s">
        <v>80</v>
      </c>
      <c r="B91" s="107">
        <v>914</v>
      </c>
      <c r="C91" s="107" t="s">
        <v>13</v>
      </c>
      <c r="D91" s="107" t="s">
        <v>7</v>
      </c>
      <c r="E91" s="116" t="s">
        <v>56</v>
      </c>
      <c r="F91" s="107"/>
      <c r="G91" s="115">
        <f>G92</f>
        <v>12269916</v>
      </c>
    </row>
    <row r="92" spans="1:7" ht="38.25" x14ac:dyDescent="0.2">
      <c r="A92" s="66" t="s">
        <v>109</v>
      </c>
      <c r="B92" s="107">
        <v>914</v>
      </c>
      <c r="C92" s="107" t="s">
        <v>13</v>
      </c>
      <c r="D92" s="107" t="s">
        <v>7</v>
      </c>
      <c r="E92" s="116" t="s">
        <v>66</v>
      </c>
      <c r="F92" s="107"/>
      <c r="G92" s="115">
        <f>G93</f>
        <v>12269916</v>
      </c>
    </row>
    <row r="93" spans="1:7" ht="25.5" x14ac:dyDescent="0.2">
      <c r="A93" s="47" t="s">
        <v>116</v>
      </c>
      <c r="B93" s="107">
        <v>914</v>
      </c>
      <c r="C93" s="107" t="s">
        <v>13</v>
      </c>
      <c r="D93" s="107" t="s">
        <v>7</v>
      </c>
      <c r="E93" s="116" t="s">
        <v>71</v>
      </c>
      <c r="F93" s="107"/>
      <c r="G93" s="115">
        <f>SUM(G94:G103)</f>
        <v>12269916</v>
      </c>
    </row>
    <row r="94" spans="1:7" ht="38.25" x14ac:dyDescent="0.2">
      <c r="A94" s="47" t="s">
        <v>149</v>
      </c>
      <c r="B94" s="107">
        <v>914</v>
      </c>
      <c r="C94" s="107" t="s">
        <v>13</v>
      </c>
      <c r="D94" s="107" t="s">
        <v>7</v>
      </c>
      <c r="E94" s="107" t="s">
        <v>117</v>
      </c>
      <c r="F94" s="107" t="s">
        <v>14</v>
      </c>
      <c r="G94" s="115">
        <v>2649000</v>
      </c>
    </row>
    <row r="95" spans="1:7" ht="89.25" hidden="1" x14ac:dyDescent="0.2">
      <c r="A95" s="47" t="s">
        <v>68</v>
      </c>
      <c r="B95" s="107">
        <v>914</v>
      </c>
      <c r="C95" s="107" t="s">
        <v>45</v>
      </c>
      <c r="D95" s="107" t="s">
        <v>69</v>
      </c>
      <c r="E95" s="107" t="s">
        <v>70</v>
      </c>
      <c r="F95" s="107" t="s">
        <v>14</v>
      </c>
      <c r="G95" s="115"/>
    </row>
    <row r="96" spans="1:7" ht="51" x14ac:dyDescent="0.2">
      <c r="A96" s="47" t="s">
        <v>150</v>
      </c>
      <c r="B96" s="107">
        <v>914</v>
      </c>
      <c r="C96" s="107" t="s">
        <v>13</v>
      </c>
      <c r="D96" s="107" t="s">
        <v>7</v>
      </c>
      <c r="E96" s="107" t="s">
        <v>72</v>
      </c>
      <c r="F96" s="107" t="s">
        <v>14</v>
      </c>
      <c r="G96" s="115">
        <v>1500000</v>
      </c>
    </row>
    <row r="97" spans="1:7" s="61" customFormat="1" ht="38.25" hidden="1" x14ac:dyDescent="0.2">
      <c r="A97" s="47" t="s">
        <v>151</v>
      </c>
      <c r="B97" s="107">
        <v>914</v>
      </c>
      <c r="C97" s="107" t="s">
        <v>13</v>
      </c>
      <c r="D97" s="107" t="s">
        <v>7</v>
      </c>
      <c r="E97" s="107" t="s">
        <v>135</v>
      </c>
      <c r="F97" s="107" t="s">
        <v>206</v>
      </c>
      <c r="G97" s="115"/>
    </row>
    <row r="98" spans="1:7" s="45" customFormat="1" ht="38.25" x14ac:dyDescent="0.2">
      <c r="A98" s="47" t="s">
        <v>152</v>
      </c>
      <c r="B98" s="107">
        <v>914</v>
      </c>
      <c r="C98" s="107" t="s">
        <v>13</v>
      </c>
      <c r="D98" s="107" t="s">
        <v>7</v>
      </c>
      <c r="E98" s="107" t="s">
        <v>136</v>
      </c>
      <c r="F98" s="107" t="s">
        <v>14</v>
      </c>
      <c r="G98" s="115">
        <v>400000</v>
      </c>
    </row>
    <row r="99" spans="1:7" ht="51" x14ac:dyDescent="0.2">
      <c r="A99" s="47" t="s">
        <v>153</v>
      </c>
      <c r="B99" s="107">
        <v>914</v>
      </c>
      <c r="C99" s="107" t="s">
        <v>13</v>
      </c>
      <c r="D99" s="107" t="s">
        <v>7</v>
      </c>
      <c r="E99" s="107" t="s">
        <v>137</v>
      </c>
      <c r="F99" s="107" t="s">
        <v>14</v>
      </c>
      <c r="G99" s="115">
        <v>7133516</v>
      </c>
    </row>
    <row r="100" spans="1:7" ht="51" x14ac:dyDescent="0.2">
      <c r="A100" s="96" t="s">
        <v>353</v>
      </c>
      <c r="B100" s="107">
        <v>914</v>
      </c>
      <c r="C100" s="107" t="s">
        <v>13</v>
      </c>
      <c r="D100" s="107" t="s">
        <v>7</v>
      </c>
      <c r="E100" s="107" t="s">
        <v>316</v>
      </c>
      <c r="F100" s="107" t="s">
        <v>14</v>
      </c>
      <c r="G100" s="115">
        <v>90400</v>
      </c>
    </row>
    <row r="101" spans="1:7" ht="63.75" x14ac:dyDescent="0.2">
      <c r="A101" s="47" t="s">
        <v>354</v>
      </c>
      <c r="B101" s="107">
        <v>914</v>
      </c>
      <c r="C101" s="107" t="s">
        <v>13</v>
      </c>
      <c r="D101" s="107" t="s">
        <v>7</v>
      </c>
      <c r="E101" s="107" t="s">
        <v>317</v>
      </c>
      <c r="F101" s="107" t="s">
        <v>14</v>
      </c>
      <c r="G101" s="115">
        <v>5000</v>
      </c>
    </row>
    <row r="102" spans="1:7" ht="51" x14ac:dyDescent="0.2">
      <c r="A102" s="47" t="s">
        <v>355</v>
      </c>
      <c r="B102" s="107">
        <v>914</v>
      </c>
      <c r="C102" s="107" t="s">
        <v>13</v>
      </c>
      <c r="D102" s="107" t="s">
        <v>7</v>
      </c>
      <c r="E102" s="107" t="s">
        <v>318</v>
      </c>
      <c r="F102" s="107" t="s">
        <v>14</v>
      </c>
      <c r="G102" s="115">
        <v>292000</v>
      </c>
    </row>
    <row r="103" spans="1:7" s="45" customFormat="1" ht="51" x14ac:dyDescent="0.2">
      <c r="A103" s="47" t="s">
        <v>356</v>
      </c>
      <c r="B103" s="107">
        <v>914</v>
      </c>
      <c r="C103" s="107" t="s">
        <v>13</v>
      </c>
      <c r="D103" s="107" t="s">
        <v>7</v>
      </c>
      <c r="E103" s="107" t="s">
        <v>320</v>
      </c>
      <c r="F103" s="107" t="s">
        <v>14</v>
      </c>
      <c r="G103" s="115">
        <v>200000</v>
      </c>
    </row>
    <row r="104" spans="1:7" ht="25.5" x14ac:dyDescent="0.2">
      <c r="A104" s="16" t="s">
        <v>321</v>
      </c>
      <c r="B104" s="107">
        <v>914</v>
      </c>
      <c r="C104" s="70"/>
      <c r="D104" s="70"/>
      <c r="E104" s="70"/>
      <c r="F104" s="70"/>
      <c r="G104" s="119">
        <f>G106</f>
        <v>3973162</v>
      </c>
    </row>
    <row r="105" spans="1:7" x14ac:dyDescent="0.2">
      <c r="A105" s="16" t="s">
        <v>74</v>
      </c>
      <c r="B105" s="107">
        <v>914</v>
      </c>
      <c r="C105" s="107" t="s">
        <v>15</v>
      </c>
      <c r="D105" s="70"/>
      <c r="E105" s="70"/>
      <c r="F105" s="70"/>
      <c r="G105" s="119">
        <f>G106</f>
        <v>3973162</v>
      </c>
    </row>
    <row r="106" spans="1:7" x14ac:dyDescent="0.2">
      <c r="A106" s="66" t="s">
        <v>75</v>
      </c>
      <c r="B106" s="107">
        <v>914</v>
      </c>
      <c r="C106" s="107" t="s">
        <v>15</v>
      </c>
      <c r="D106" s="107" t="s">
        <v>6</v>
      </c>
      <c r="E106" s="107"/>
      <c r="F106" s="107"/>
      <c r="G106" s="115">
        <f>G107</f>
        <v>3973162</v>
      </c>
    </row>
    <row r="107" spans="1:7" s="45" customFormat="1" ht="38.25" x14ac:dyDescent="0.2">
      <c r="A107" s="66" t="s">
        <v>80</v>
      </c>
      <c r="B107" s="107">
        <v>914</v>
      </c>
      <c r="C107" s="107" t="s">
        <v>15</v>
      </c>
      <c r="D107" s="107" t="s">
        <v>6</v>
      </c>
      <c r="E107" s="116" t="s">
        <v>56</v>
      </c>
      <c r="F107" s="107"/>
      <c r="G107" s="115">
        <f>G108</f>
        <v>3973162</v>
      </c>
    </row>
    <row r="108" spans="1:7" s="45" customFormat="1" ht="25.5" x14ac:dyDescent="0.2">
      <c r="A108" s="66" t="s">
        <v>190</v>
      </c>
      <c r="B108" s="107">
        <v>914</v>
      </c>
      <c r="C108" s="107" t="s">
        <v>15</v>
      </c>
      <c r="D108" s="107" t="s">
        <v>6</v>
      </c>
      <c r="E108" s="116" t="s">
        <v>191</v>
      </c>
      <c r="F108" s="107"/>
      <c r="G108" s="115">
        <f>G109+G114</f>
        <v>3973162</v>
      </c>
    </row>
    <row r="109" spans="1:7" s="45" customFormat="1" ht="25.5" x14ac:dyDescent="0.2">
      <c r="A109" s="47" t="s">
        <v>201</v>
      </c>
      <c r="B109" s="107">
        <v>914</v>
      </c>
      <c r="C109" s="107" t="s">
        <v>15</v>
      </c>
      <c r="D109" s="107" t="s">
        <v>6</v>
      </c>
      <c r="E109" s="116" t="s">
        <v>192</v>
      </c>
      <c r="F109" s="107"/>
      <c r="G109" s="115">
        <f>SUM(G110:G113)</f>
        <v>3396323</v>
      </c>
    </row>
    <row r="110" spans="1:7" s="45" customFormat="1" ht="76.5" x14ac:dyDescent="0.2">
      <c r="A110" s="47" t="s">
        <v>357</v>
      </c>
      <c r="B110" s="107">
        <v>914</v>
      </c>
      <c r="C110" s="107" t="s">
        <v>15</v>
      </c>
      <c r="D110" s="107" t="s">
        <v>6</v>
      </c>
      <c r="E110" s="107" t="s">
        <v>193</v>
      </c>
      <c r="F110" s="107" t="s">
        <v>307</v>
      </c>
      <c r="G110" s="115">
        <v>1638817</v>
      </c>
    </row>
    <row r="111" spans="1:7" s="45" customFormat="1" ht="76.5" hidden="1" x14ac:dyDescent="0.2">
      <c r="A111" s="47" t="s">
        <v>154</v>
      </c>
      <c r="B111" s="107">
        <v>914</v>
      </c>
      <c r="C111" s="107" t="s">
        <v>15</v>
      </c>
      <c r="D111" s="107" t="s">
        <v>6</v>
      </c>
      <c r="E111" s="107" t="s">
        <v>193</v>
      </c>
      <c r="F111" s="107" t="s">
        <v>207</v>
      </c>
      <c r="G111" s="115"/>
    </row>
    <row r="112" spans="1:7" s="45" customFormat="1" ht="38.25" x14ac:dyDescent="0.2">
      <c r="A112" s="47" t="s">
        <v>358</v>
      </c>
      <c r="B112" s="107">
        <v>914</v>
      </c>
      <c r="C112" s="107" t="s">
        <v>15</v>
      </c>
      <c r="D112" s="107" t="s">
        <v>6</v>
      </c>
      <c r="E112" s="107" t="s">
        <v>193</v>
      </c>
      <c r="F112" s="107" t="s">
        <v>14</v>
      </c>
      <c r="G112" s="115">
        <v>1756506</v>
      </c>
    </row>
    <row r="113" spans="1:7" s="45" customFormat="1" ht="25.5" x14ac:dyDescent="0.2">
      <c r="A113" s="47" t="s">
        <v>359</v>
      </c>
      <c r="B113" s="107" t="s">
        <v>55</v>
      </c>
      <c r="C113" s="107" t="s">
        <v>15</v>
      </c>
      <c r="D113" s="107" t="s">
        <v>6</v>
      </c>
      <c r="E113" s="107" t="s">
        <v>193</v>
      </c>
      <c r="F113" s="107" t="s">
        <v>308</v>
      </c>
      <c r="G113" s="115">
        <v>1000</v>
      </c>
    </row>
    <row r="114" spans="1:7" s="45" customFormat="1" ht="38.25" x14ac:dyDescent="0.2">
      <c r="A114" s="47" t="s">
        <v>210</v>
      </c>
      <c r="B114" s="107" t="s">
        <v>55</v>
      </c>
      <c r="C114" s="107" t="s">
        <v>15</v>
      </c>
      <c r="D114" s="107" t="s">
        <v>6</v>
      </c>
      <c r="E114" s="116" t="s">
        <v>330</v>
      </c>
      <c r="F114" s="107"/>
      <c r="G114" s="115">
        <f>G115+G116</f>
        <v>576839</v>
      </c>
    </row>
    <row r="115" spans="1:7" s="45" customFormat="1" ht="76.5" x14ac:dyDescent="0.2">
      <c r="A115" s="47" t="s">
        <v>357</v>
      </c>
      <c r="B115" s="107">
        <v>914</v>
      </c>
      <c r="C115" s="107" t="s">
        <v>15</v>
      </c>
      <c r="D115" s="107" t="s">
        <v>6</v>
      </c>
      <c r="E115" s="107" t="s">
        <v>195</v>
      </c>
      <c r="F115" s="107" t="s">
        <v>307</v>
      </c>
      <c r="G115" s="115">
        <v>513436</v>
      </c>
    </row>
    <row r="116" spans="1:7" s="45" customFormat="1" ht="38.25" x14ac:dyDescent="0.2">
      <c r="A116" s="47" t="s">
        <v>358</v>
      </c>
      <c r="B116" s="107">
        <v>914</v>
      </c>
      <c r="C116" s="107" t="s">
        <v>15</v>
      </c>
      <c r="D116" s="107" t="s">
        <v>6</v>
      </c>
      <c r="E116" s="107" t="s">
        <v>195</v>
      </c>
      <c r="F116" s="107" t="s">
        <v>14</v>
      </c>
      <c r="G116" s="115">
        <v>63403</v>
      </c>
    </row>
    <row r="117" spans="1:7" s="45" customFormat="1" x14ac:dyDescent="0.2">
      <c r="A117" s="16" t="s">
        <v>28</v>
      </c>
      <c r="B117" s="70">
        <v>914</v>
      </c>
      <c r="C117" s="70" t="s">
        <v>16</v>
      </c>
      <c r="D117" s="107"/>
      <c r="E117" s="107"/>
      <c r="F117" s="107"/>
      <c r="G117" s="119">
        <f>G118</f>
        <v>309600</v>
      </c>
    </row>
    <row r="118" spans="1:7" s="45" customFormat="1" x14ac:dyDescent="0.2">
      <c r="A118" s="66" t="s">
        <v>77</v>
      </c>
      <c r="B118" s="107">
        <v>914</v>
      </c>
      <c r="C118" s="107" t="s">
        <v>16</v>
      </c>
      <c r="D118" s="107" t="s">
        <v>6</v>
      </c>
      <c r="E118" s="107"/>
      <c r="F118" s="107"/>
      <c r="G118" s="115">
        <f>G119</f>
        <v>309600</v>
      </c>
    </row>
    <row r="119" spans="1:7" s="45" customFormat="1" ht="38.25" x14ac:dyDescent="0.2">
      <c r="A119" s="66" t="s">
        <v>80</v>
      </c>
      <c r="B119" s="107">
        <v>914</v>
      </c>
      <c r="C119" s="107" t="s">
        <v>16</v>
      </c>
      <c r="D119" s="107" t="s">
        <v>6</v>
      </c>
      <c r="E119" s="116" t="s">
        <v>56</v>
      </c>
      <c r="F119" s="107"/>
      <c r="G119" s="115">
        <f>G120</f>
        <v>309600</v>
      </c>
    </row>
    <row r="120" spans="1:7" s="45" customFormat="1" ht="38.25" x14ac:dyDescent="0.2">
      <c r="A120" s="66" t="s">
        <v>118</v>
      </c>
      <c r="B120" s="107">
        <v>914</v>
      </c>
      <c r="C120" s="107" t="s">
        <v>16</v>
      </c>
      <c r="D120" s="107" t="s">
        <v>6</v>
      </c>
      <c r="E120" s="116" t="s">
        <v>57</v>
      </c>
      <c r="F120" s="107"/>
      <c r="G120" s="115">
        <f>G121</f>
        <v>309600</v>
      </c>
    </row>
    <row r="121" spans="1:7" s="45" customFormat="1" ht="25.5" x14ac:dyDescent="0.2">
      <c r="A121" s="47" t="s">
        <v>120</v>
      </c>
      <c r="B121" s="107">
        <v>914</v>
      </c>
      <c r="C121" s="107" t="s">
        <v>16</v>
      </c>
      <c r="D121" s="107" t="s">
        <v>6</v>
      </c>
      <c r="E121" s="116" t="s">
        <v>119</v>
      </c>
      <c r="F121" s="107"/>
      <c r="G121" s="115">
        <f>SUM(G122:G122)</f>
        <v>309600</v>
      </c>
    </row>
    <row r="122" spans="1:7" s="45" customFormat="1" ht="38.25" x14ac:dyDescent="0.2">
      <c r="A122" s="47" t="s">
        <v>361</v>
      </c>
      <c r="B122" s="107">
        <v>914</v>
      </c>
      <c r="C122" s="107" t="s">
        <v>16</v>
      </c>
      <c r="D122" s="107" t="s">
        <v>6</v>
      </c>
      <c r="E122" s="107" t="s">
        <v>122</v>
      </c>
      <c r="F122" s="107" t="s">
        <v>17</v>
      </c>
      <c r="G122" s="115">
        <v>309600</v>
      </c>
    </row>
    <row r="123" spans="1:7" s="45" customFormat="1" x14ac:dyDescent="0.2">
      <c r="A123" s="66" t="s">
        <v>123</v>
      </c>
      <c r="B123" s="107">
        <v>914</v>
      </c>
      <c r="C123" s="107" t="s">
        <v>43</v>
      </c>
      <c r="D123" s="107"/>
      <c r="E123" s="107"/>
      <c r="F123" s="107"/>
      <c r="G123" s="115">
        <f>G124</f>
        <v>10205000</v>
      </c>
    </row>
    <row r="124" spans="1:7" s="45" customFormat="1" x14ac:dyDescent="0.2">
      <c r="A124" s="66" t="s">
        <v>124</v>
      </c>
      <c r="B124" s="107">
        <v>914</v>
      </c>
      <c r="C124" s="107" t="s">
        <v>43</v>
      </c>
      <c r="D124" s="107" t="s">
        <v>10</v>
      </c>
      <c r="E124" s="107"/>
      <c r="F124" s="107"/>
      <c r="G124" s="115">
        <f>G125</f>
        <v>10205000</v>
      </c>
    </row>
    <row r="125" spans="1:7" s="45" customFormat="1" ht="38.25" x14ac:dyDescent="0.2">
      <c r="A125" s="66" t="s">
        <v>80</v>
      </c>
      <c r="B125" s="107">
        <v>914</v>
      </c>
      <c r="C125" s="107" t="s">
        <v>43</v>
      </c>
      <c r="D125" s="107" t="s">
        <v>10</v>
      </c>
      <c r="E125" s="116" t="s">
        <v>56</v>
      </c>
      <c r="F125" s="107"/>
      <c r="G125" s="115">
        <f>G126</f>
        <v>10205000</v>
      </c>
    </row>
    <row r="126" spans="1:7" s="45" customFormat="1" ht="25.5" x14ac:dyDescent="0.2">
      <c r="A126" s="66" t="s">
        <v>190</v>
      </c>
      <c r="B126" s="107">
        <v>914</v>
      </c>
      <c r="C126" s="107" t="s">
        <v>43</v>
      </c>
      <c r="D126" s="107" t="s">
        <v>10</v>
      </c>
      <c r="E126" s="116" t="s">
        <v>191</v>
      </c>
      <c r="F126" s="107"/>
      <c r="G126" s="115">
        <f>G127+G133</f>
        <v>10205000</v>
      </c>
    </row>
    <row r="127" spans="1:7" s="61" customFormat="1" ht="25.5" x14ac:dyDescent="0.2">
      <c r="A127" s="47" t="s">
        <v>155</v>
      </c>
      <c r="B127" s="107">
        <v>914</v>
      </c>
      <c r="C127" s="107" t="s">
        <v>43</v>
      </c>
      <c r="D127" s="107" t="s">
        <v>10</v>
      </c>
      <c r="E127" s="116" t="s">
        <v>208</v>
      </c>
      <c r="F127" s="107"/>
      <c r="G127" s="115">
        <f>SUM(G128:G128)</f>
        <v>10000000</v>
      </c>
    </row>
    <row r="128" spans="1:7" s="45" customFormat="1" ht="51" x14ac:dyDescent="0.2">
      <c r="A128" s="47" t="s">
        <v>360</v>
      </c>
      <c r="B128" s="107">
        <v>914</v>
      </c>
      <c r="C128" s="107" t="s">
        <v>43</v>
      </c>
      <c r="D128" s="107" t="s">
        <v>10</v>
      </c>
      <c r="E128" s="107" t="s">
        <v>209</v>
      </c>
      <c r="F128" s="107" t="s">
        <v>322</v>
      </c>
      <c r="G128" s="115">
        <v>10000000</v>
      </c>
    </row>
    <row r="129" spans="1:7" s="45" customFormat="1" x14ac:dyDescent="0.2">
      <c r="A129" s="47" t="s">
        <v>370</v>
      </c>
      <c r="B129" s="107" t="s">
        <v>55</v>
      </c>
      <c r="C129" s="107" t="s">
        <v>43</v>
      </c>
      <c r="D129" s="107" t="s">
        <v>13</v>
      </c>
      <c r="E129" s="107"/>
      <c r="F129" s="107"/>
      <c r="G129" s="115">
        <f>G133</f>
        <v>205000</v>
      </c>
    </row>
    <row r="130" spans="1:7" s="45" customFormat="1" ht="38.25" x14ac:dyDescent="0.2">
      <c r="A130" s="66" t="s">
        <v>80</v>
      </c>
      <c r="B130" s="107">
        <v>914</v>
      </c>
      <c r="C130" s="107" t="s">
        <v>43</v>
      </c>
      <c r="D130" s="107" t="s">
        <v>13</v>
      </c>
      <c r="E130" s="116" t="s">
        <v>56</v>
      </c>
      <c r="F130" s="107"/>
      <c r="G130" s="115">
        <f>G131</f>
        <v>205000</v>
      </c>
    </row>
    <row r="131" spans="1:7" s="45" customFormat="1" ht="25.5" x14ac:dyDescent="0.2">
      <c r="A131" s="66" t="s">
        <v>190</v>
      </c>
      <c r="B131" s="107">
        <v>914</v>
      </c>
      <c r="C131" s="107" t="s">
        <v>43</v>
      </c>
      <c r="D131" s="107" t="s">
        <v>13</v>
      </c>
      <c r="E131" s="116" t="s">
        <v>191</v>
      </c>
      <c r="F131" s="107"/>
      <c r="G131" s="115">
        <f>G132</f>
        <v>205000</v>
      </c>
    </row>
    <row r="132" spans="1:7" s="61" customFormat="1" ht="25.5" x14ac:dyDescent="0.2">
      <c r="A132" s="47" t="s">
        <v>155</v>
      </c>
      <c r="B132" s="107">
        <v>914</v>
      </c>
      <c r="C132" s="107" t="s">
        <v>43</v>
      </c>
      <c r="D132" s="107" t="s">
        <v>13</v>
      </c>
      <c r="E132" s="116" t="s">
        <v>208</v>
      </c>
      <c r="F132" s="107"/>
      <c r="G132" s="115">
        <f>SUM(G133:G133)</f>
        <v>205000</v>
      </c>
    </row>
    <row r="133" spans="1:7" s="45" customFormat="1" ht="51" x14ac:dyDescent="0.2">
      <c r="A133" s="43" t="s">
        <v>216</v>
      </c>
      <c r="B133" s="107">
        <v>914</v>
      </c>
      <c r="C133" s="107" t="s">
        <v>43</v>
      </c>
      <c r="D133" s="107" t="s">
        <v>13</v>
      </c>
      <c r="E133" s="114" t="s">
        <v>323</v>
      </c>
      <c r="F133" s="107" t="s">
        <v>14</v>
      </c>
      <c r="G133" s="115">
        <v>205000</v>
      </c>
    </row>
    <row r="134" spans="1:7" s="45" customFormat="1" x14ac:dyDescent="0.2">
      <c r="A134" s="66" t="s">
        <v>126</v>
      </c>
      <c r="B134" s="107">
        <v>914</v>
      </c>
      <c r="C134" s="107" t="s">
        <v>9</v>
      </c>
      <c r="D134" s="107"/>
      <c r="E134" s="107"/>
      <c r="F134" s="107"/>
      <c r="G134" s="115">
        <f>G135</f>
        <v>82978</v>
      </c>
    </row>
    <row r="135" spans="1:7" s="45" customFormat="1" ht="25.5" x14ac:dyDescent="0.2">
      <c r="A135" s="66" t="s">
        <v>125</v>
      </c>
      <c r="B135" s="107">
        <v>914</v>
      </c>
      <c r="C135" s="107" t="s">
        <v>9</v>
      </c>
      <c r="D135" s="107" t="s">
        <v>6</v>
      </c>
      <c r="E135" s="107"/>
      <c r="F135" s="107"/>
      <c r="G135" s="115">
        <f>G136</f>
        <v>82978</v>
      </c>
    </row>
    <row r="136" spans="1:7" s="45" customFormat="1" ht="38.25" x14ac:dyDescent="0.2">
      <c r="A136" s="13" t="s">
        <v>80</v>
      </c>
      <c r="B136" s="107">
        <v>914</v>
      </c>
      <c r="C136" s="14" t="s">
        <v>9</v>
      </c>
      <c r="D136" s="14" t="s">
        <v>6</v>
      </c>
      <c r="E136" s="15" t="s">
        <v>56</v>
      </c>
      <c r="F136" s="14"/>
      <c r="G136" s="77">
        <f>G137</f>
        <v>82978</v>
      </c>
    </row>
    <row r="137" spans="1:7" s="45" customFormat="1" ht="25.5" x14ac:dyDescent="0.2">
      <c r="A137" s="13" t="s">
        <v>42</v>
      </c>
      <c r="B137" s="107">
        <v>914</v>
      </c>
      <c r="C137" s="14" t="s">
        <v>9</v>
      </c>
      <c r="D137" s="14" t="s">
        <v>6</v>
      </c>
      <c r="E137" s="15" t="s">
        <v>127</v>
      </c>
      <c r="F137" s="14"/>
      <c r="G137" s="77">
        <f>G138</f>
        <v>82978</v>
      </c>
    </row>
    <row r="138" spans="1:7" s="45" customFormat="1" ht="25.5" x14ac:dyDescent="0.2">
      <c r="A138" s="21" t="s">
        <v>128</v>
      </c>
      <c r="B138" s="107">
        <v>914</v>
      </c>
      <c r="C138" s="14" t="s">
        <v>9</v>
      </c>
      <c r="D138" s="14" t="s">
        <v>6</v>
      </c>
      <c r="E138" s="15" t="s">
        <v>129</v>
      </c>
      <c r="F138" s="14"/>
      <c r="G138" s="77">
        <f>SUM(G139:G139)</f>
        <v>82978</v>
      </c>
    </row>
    <row r="139" spans="1:7" s="45" customFormat="1" x14ac:dyDescent="0.2">
      <c r="A139" s="22" t="s">
        <v>202</v>
      </c>
      <c r="B139" s="107">
        <v>914</v>
      </c>
      <c r="C139" s="14" t="s">
        <v>9</v>
      </c>
      <c r="D139" s="14" t="s">
        <v>6</v>
      </c>
      <c r="E139" s="14" t="s">
        <v>130</v>
      </c>
      <c r="F139" s="14" t="s">
        <v>324</v>
      </c>
      <c r="G139" s="77">
        <v>82978</v>
      </c>
    </row>
    <row r="140" spans="1:7" s="45" customFormat="1" x14ac:dyDescent="0.2">
      <c r="A140" s="7"/>
      <c r="B140" s="7"/>
      <c r="C140" s="7"/>
      <c r="D140" s="8"/>
      <c r="E140" s="7"/>
      <c r="F140" s="8"/>
      <c r="G140" s="7"/>
    </row>
    <row r="141" spans="1:7" s="45" customFormat="1" x14ac:dyDescent="0.2">
      <c r="A141" s="7" t="s">
        <v>121</v>
      </c>
      <c r="B141" s="7"/>
      <c r="C141" s="7"/>
      <c r="D141" s="7"/>
      <c r="E141" s="7"/>
      <c r="F141" s="7"/>
      <c r="G141" s="7"/>
    </row>
    <row r="142" spans="1:7" s="45" customFormat="1" x14ac:dyDescent="0.2">
      <c r="A142" s="7" t="s">
        <v>325</v>
      </c>
      <c r="B142" s="7"/>
      <c r="C142" s="7"/>
      <c r="D142" s="7"/>
      <c r="E142" s="7"/>
      <c r="F142" s="7"/>
      <c r="G142" s="7"/>
    </row>
    <row r="143" spans="1:7" s="45" customFormat="1" x14ac:dyDescent="0.2">
      <c r="A143" s="7"/>
      <c r="B143" s="7"/>
      <c r="C143" s="7"/>
      <c r="D143" s="8"/>
      <c r="E143" s="8"/>
      <c r="F143" s="8"/>
      <c r="G143" s="7"/>
    </row>
    <row r="144" spans="1:7" x14ac:dyDescent="0.2">
      <c r="E144" s="75"/>
    </row>
    <row r="145" spans="5:5" x14ac:dyDescent="0.2">
      <c r="E145" s="75"/>
    </row>
  </sheetData>
  <mergeCells count="22">
    <mergeCell ref="E1:G1"/>
    <mergeCell ref="A14:G14"/>
    <mergeCell ref="A15:G15"/>
    <mergeCell ref="K19:P19"/>
    <mergeCell ref="K16:P16"/>
    <mergeCell ref="A17:A18"/>
    <mergeCell ref="B17:B18"/>
    <mergeCell ref="C17:C18"/>
    <mergeCell ref="D17:D18"/>
    <mergeCell ref="E17:E18"/>
    <mergeCell ref="F17:F18"/>
    <mergeCell ref="G17:G18"/>
    <mergeCell ref="K17:P17"/>
    <mergeCell ref="K18:P18"/>
    <mergeCell ref="E8:G8"/>
    <mergeCell ref="E9:G9"/>
    <mergeCell ref="E10:G10"/>
    <mergeCell ref="E11:G11"/>
    <mergeCell ref="A13:G13"/>
    <mergeCell ref="E2:G2"/>
    <mergeCell ref="E3:G3"/>
    <mergeCell ref="E12:G12"/>
  </mergeCells>
  <pageMargins left="0.25" right="0.25" top="0.16114583333333332" bottom="0.75" header="0.3" footer="0.3"/>
  <pageSetup paperSize="9" scale="89" orientation="portrait" r:id="rId1"/>
  <rowBreaks count="1" manualBreakCount="1">
    <brk id="111" max="161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"/>
  <sheetViews>
    <sheetView view="pageBreakPreview" zoomScaleNormal="100" zoomScaleSheetLayoutView="100" workbookViewId="0">
      <selection activeCell="A7" sqref="A7"/>
    </sheetView>
  </sheetViews>
  <sheetFormatPr defaultRowHeight="16.5" x14ac:dyDescent="0.25"/>
  <cols>
    <col min="1" max="1" width="49" style="67" customWidth="1"/>
    <col min="2" max="2" width="6.5703125" style="2" customWidth="1"/>
    <col min="3" max="3" width="10" style="2" customWidth="1"/>
    <col min="4" max="4" width="13.28515625" style="2" customWidth="1"/>
    <col min="5" max="5" width="12.28515625" style="3" customWidth="1"/>
    <col min="6" max="6" width="15.140625" style="2" customWidth="1"/>
    <col min="7" max="254" width="9.140625" style="2"/>
    <col min="255" max="255" width="56.42578125" style="2" customWidth="1"/>
    <col min="256" max="256" width="7.5703125" style="2" customWidth="1"/>
    <col min="257" max="257" width="10.42578125" style="2" customWidth="1"/>
    <col min="258" max="258" width="11" style="2" customWidth="1"/>
    <col min="259" max="259" width="10.5703125" style="2" customWidth="1"/>
    <col min="260" max="260" width="17.7109375" style="2" customWidth="1"/>
    <col min="261" max="510" width="9.140625" style="2"/>
    <col min="511" max="511" width="56.42578125" style="2" customWidth="1"/>
    <col min="512" max="512" width="7.5703125" style="2" customWidth="1"/>
    <col min="513" max="513" width="10.42578125" style="2" customWidth="1"/>
    <col min="514" max="514" width="11" style="2" customWidth="1"/>
    <col min="515" max="515" width="10.5703125" style="2" customWidth="1"/>
    <col min="516" max="516" width="17.7109375" style="2" customWidth="1"/>
    <col min="517" max="766" width="9.140625" style="2"/>
    <col min="767" max="767" width="56.42578125" style="2" customWidth="1"/>
    <col min="768" max="768" width="7.5703125" style="2" customWidth="1"/>
    <col min="769" max="769" width="10.42578125" style="2" customWidth="1"/>
    <col min="770" max="770" width="11" style="2" customWidth="1"/>
    <col min="771" max="771" width="10.5703125" style="2" customWidth="1"/>
    <col min="772" max="772" width="17.7109375" style="2" customWidth="1"/>
    <col min="773" max="1022" width="9.140625" style="2"/>
    <col min="1023" max="1023" width="56.42578125" style="2" customWidth="1"/>
    <col min="1024" max="1024" width="7.5703125" style="2" customWidth="1"/>
    <col min="1025" max="1025" width="10.42578125" style="2" customWidth="1"/>
    <col min="1026" max="1026" width="11" style="2" customWidth="1"/>
    <col min="1027" max="1027" width="10.5703125" style="2" customWidth="1"/>
    <col min="1028" max="1028" width="17.7109375" style="2" customWidth="1"/>
    <col min="1029" max="1278" width="9.140625" style="2"/>
    <col min="1279" max="1279" width="56.42578125" style="2" customWidth="1"/>
    <col min="1280" max="1280" width="7.5703125" style="2" customWidth="1"/>
    <col min="1281" max="1281" width="10.42578125" style="2" customWidth="1"/>
    <col min="1282" max="1282" width="11" style="2" customWidth="1"/>
    <col min="1283" max="1283" width="10.5703125" style="2" customWidth="1"/>
    <col min="1284" max="1284" width="17.7109375" style="2" customWidth="1"/>
    <col min="1285" max="1534" width="9.140625" style="2"/>
    <col min="1535" max="1535" width="56.42578125" style="2" customWidth="1"/>
    <col min="1536" max="1536" width="7.5703125" style="2" customWidth="1"/>
    <col min="1537" max="1537" width="10.42578125" style="2" customWidth="1"/>
    <col min="1538" max="1538" width="11" style="2" customWidth="1"/>
    <col min="1539" max="1539" width="10.5703125" style="2" customWidth="1"/>
    <col min="1540" max="1540" width="17.7109375" style="2" customWidth="1"/>
    <col min="1541" max="1790" width="9.140625" style="2"/>
    <col min="1791" max="1791" width="56.42578125" style="2" customWidth="1"/>
    <col min="1792" max="1792" width="7.5703125" style="2" customWidth="1"/>
    <col min="1793" max="1793" width="10.42578125" style="2" customWidth="1"/>
    <col min="1794" max="1794" width="11" style="2" customWidth="1"/>
    <col min="1795" max="1795" width="10.5703125" style="2" customWidth="1"/>
    <col min="1796" max="1796" width="17.7109375" style="2" customWidth="1"/>
    <col min="1797" max="2046" width="9.140625" style="2"/>
    <col min="2047" max="2047" width="56.42578125" style="2" customWidth="1"/>
    <col min="2048" max="2048" width="7.5703125" style="2" customWidth="1"/>
    <col min="2049" max="2049" width="10.42578125" style="2" customWidth="1"/>
    <col min="2050" max="2050" width="11" style="2" customWidth="1"/>
    <col min="2051" max="2051" width="10.5703125" style="2" customWidth="1"/>
    <col min="2052" max="2052" width="17.7109375" style="2" customWidth="1"/>
    <col min="2053" max="2302" width="9.140625" style="2"/>
    <col min="2303" max="2303" width="56.42578125" style="2" customWidth="1"/>
    <col min="2304" max="2304" width="7.5703125" style="2" customWidth="1"/>
    <col min="2305" max="2305" width="10.42578125" style="2" customWidth="1"/>
    <col min="2306" max="2306" width="11" style="2" customWidth="1"/>
    <col min="2307" max="2307" width="10.5703125" style="2" customWidth="1"/>
    <col min="2308" max="2308" width="17.7109375" style="2" customWidth="1"/>
    <col min="2309" max="2558" width="9.140625" style="2"/>
    <col min="2559" max="2559" width="56.42578125" style="2" customWidth="1"/>
    <col min="2560" max="2560" width="7.5703125" style="2" customWidth="1"/>
    <col min="2561" max="2561" width="10.42578125" style="2" customWidth="1"/>
    <col min="2562" max="2562" width="11" style="2" customWidth="1"/>
    <col min="2563" max="2563" width="10.5703125" style="2" customWidth="1"/>
    <col min="2564" max="2564" width="17.7109375" style="2" customWidth="1"/>
    <col min="2565" max="2814" width="9.140625" style="2"/>
    <col min="2815" max="2815" width="56.42578125" style="2" customWidth="1"/>
    <col min="2816" max="2816" width="7.5703125" style="2" customWidth="1"/>
    <col min="2817" max="2817" width="10.42578125" style="2" customWidth="1"/>
    <col min="2818" max="2818" width="11" style="2" customWidth="1"/>
    <col min="2819" max="2819" width="10.5703125" style="2" customWidth="1"/>
    <col min="2820" max="2820" width="17.7109375" style="2" customWidth="1"/>
    <col min="2821" max="3070" width="9.140625" style="2"/>
    <col min="3071" max="3071" width="56.42578125" style="2" customWidth="1"/>
    <col min="3072" max="3072" width="7.5703125" style="2" customWidth="1"/>
    <col min="3073" max="3073" width="10.42578125" style="2" customWidth="1"/>
    <col min="3074" max="3074" width="11" style="2" customWidth="1"/>
    <col min="3075" max="3075" width="10.5703125" style="2" customWidth="1"/>
    <col min="3076" max="3076" width="17.7109375" style="2" customWidth="1"/>
    <col min="3077" max="3326" width="9.140625" style="2"/>
    <col min="3327" max="3327" width="56.42578125" style="2" customWidth="1"/>
    <col min="3328" max="3328" width="7.5703125" style="2" customWidth="1"/>
    <col min="3329" max="3329" width="10.42578125" style="2" customWidth="1"/>
    <col min="3330" max="3330" width="11" style="2" customWidth="1"/>
    <col min="3331" max="3331" width="10.5703125" style="2" customWidth="1"/>
    <col min="3332" max="3332" width="17.7109375" style="2" customWidth="1"/>
    <col min="3333" max="3582" width="9.140625" style="2"/>
    <col min="3583" max="3583" width="56.42578125" style="2" customWidth="1"/>
    <col min="3584" max="3584" width="7.5703125" style="2" customWidth="1"/>
    <col min="3585" max="3585" width="10.42578125" style="2" customWidth="1"/>
    <col min="3586" max="3586" width="11" style="2" customWidth="1"/>
    <col min="3587" max="3587" width="10.5703125" style="2" customWidth="1"/>
    <col min="3588" max="3588" width="17.7109375" style="2" customWidth="1"/>
    <col min="3589" max="3838" width="9.140625" style="2"/>
    <col min="3839" max="3839" width="56.42578125" style="2" customWidth="1"/>
    <col min="3840" max="3840" width="7.5703125" style="2" customWidth="1"/>
    <col min="3841" max="3841" width="10.42578125" style="2" customWidth="1"/>
    <col min="3842" max="3842" width="11" style="2" customWidth="1"/>
    <col min="3843" max="3843" width="10.5703125" style="2" customWidth="1"/>
    <col min="3844" max="3844" width="17.7109375" style="2" customWidth="1"/>
    <col min="3845" max="4094" width="9.140625" style="2"/>
    <col min="4095" max="4095" width="56.42578125" style="2" customWidth="1"/>
    <col min="4096" max="4096" width="7.5703125" style="2" customWidth="1"/>
    <col min="4097" max="4097" width="10.42578125" style="2" customWidth="1"/>
    <col min="4098" max="4098" width="11" style="2" customWidth="1"/>
    <col min="4099" max="4099" width="10.5703125" style="2" customWidth="1"/>
    <col min="4100" max="4100" width="17.7109375" style="2" customWidth="1"/>
    <col min="4101" max="4350" width="9.140625" style="2"/>
    <col min="4351" max="4351" width="56.42578125" style="2" customWidth="1"/>
    <col min="4352" max="4352" width="7.5703125" style="2" customWidth="1"/>
    <col min="4353" max="4353" width="10.42578125" style="2" customWidth="1"/>
    <col min="4354" max="4354" width="11" style="2" customWidth="1"/>
    <col min="4355" max="4355" width="10.5703125" style="2" customWidth="1"/>
    <col min="4356" max="4356" width="17.7109375" style="2" customWidth="1"/>
    <col min="4357" max="4606" width="9.140625" style="2"/>
    <col min="4607" max="4607" width="56.42578125" style="2" customWidth="1"/>
    <col min="4608" max="4608" width="7.5703125" style="2" customWidth="1"/>
    <col min="4609" max="4609" width="10.42578125" style="2" customWidth="1"/>
    <col min="4610" max="4610" width="11" style="2" customWidth="1"/>
    <col min="4611" max="4611" width="10.5703125" style="2" customWidth="1"/>
    <col min="4612" max="4612" width="17.7109375" style="2" customWidth="1"/>
    <col min="4613" max="4862" width="9.140625" style="2"/>
    <col min="4863" max="4863" width="56.42578125" style="2" customWidth="1"/>
    <col min="4864" max="4864" width="7.5703125" style="2" customWidth="1"/>
    <col min="4865" max="4865" width="10.42578125" style="2" customWidth="1"/>
    <col min="4866" max="4866" width="11" style="2" customWidth="1"/>
    <col min="4867" max="4867" width="10.5703125" style="2" customWidth="1"/>
    <col min="4868" max="4868" width="17.7109375" style="2" customWidth="1"/>
    <col min="4869" max="5118" width="9.140625" style="2"/>
    <col min="5119" max="5119" width="56.42578125" style="2" customWidth="1"/>
    <col min="5120" max="5120" width="7.5703125" style="2" customWidth="1"/>
    <col min="5121" max="5121" width="10.42578125" style="2" customWidth="1"/>
    <col min="5122" max="5122" width="11" style="2" customWidth="1"/>
    <col min="5123" max="5123" width="10.5703125" style="2" customWidth="1"/>
    <col min="5124" max="5124" width="17.7109375" style="2" customWidth="1"/>
    <col min="5125" max="5374" width="9.140625" style="2"/>
    <col min="5375" max="5375" width="56.42578125" style="2" customWidth="1"/>
    <col min="5376" max="5376" width="7.5703125" style="2" customWidth="1"/>
    <col min="5377" max="5377" width="10.42578125" style="2" customWidth="1"/>
    <col min="5378" max="5378" width="11" style="2" customWidth="1"/>
    <col min="5379" max="5379" width="10.5703125" style="2" customWidth="1"/>
    <col min="5380" max="5380" width="17.7109375" style="2" customWidth="1"/>
    <col min="5381" max="5630" width="9.140625" style="2"/>
    <col min="5631" max="5631" width="56.42578125" style="2" customWidth="1"/>
    <col min="5632" max="5632" width="7.5703125" style="2" customWidth="1"/>
    <col min="5633" max="5633" width="10.42578125" style="2" customWidth="1"/>
    <col min="5634" max="5634" width="11" style="2" customWidth="1"/>
    <col min="5635" max="5635" width="10.5703125" style="2" customWidth="1"/>
    <col min="5636" max="5636" width="17.7109375" style="2" customWidth="1"/>
    <col min="5637" max="5886" width="9.140625" style="2"/>
    <col min="5887" max="5887" width="56.42578125" style="2" customWidth="1"/>
    <col min="5888" max="5888" width="7.5703125" style="2" customWidth="1"/>
    <col min="5889" max="5889" width="10.42578125" style="2" customWidth="1"/>
    <col min="5890" max="5890" width="11" style="2" customWidth="1"/>
    <col min="5891" max="5891" width="10.5703125" style="2" customWidth="1"/>
    <col min="5892" max="5892" width="17.7109375" style="2" customWidth="1"/>
    <col min="5893" max="6142" width="9.140625" style="2"/>
    <col min="6143" max="6143" width="56.42578125" style="2" customWidth="1"/>
    <col min="6144" max="6144" width="7.5703125" style="2" customWidth="1"/>
    <col min="6145" max="6145" width="10.42578125" style="2" customWidth="1"/>
    <col min="6146" max="6146" width="11" style="2" customWidth="1"/>
    <col min="6147" max="6147" width="10.5703125" style="2" customWidth="1"/>
    <col min="6148" max="6148" width="17.7109375" style="2" customWidth="1"/>
    <col min="6149" max="6398" width="9.140625" style="2"/>
    <col min="6399" max="6399" width="56.42578125" style="2" customWidth="1"/>
    <col min="6400" max="6400" width="7.5703125" style="2" customWidth="1"/>
    <col min="6401" max="6401" width="10.42578125" style="2" customWidth="1"/>
    <col min="6402" max="6402" width="11" style="2" customWidth="1"/>
    <col min="6403" max="6403" width="10.5703125" style="2" customWidth="1"/>
    <col min="6404" max="6404" width="17.7109375" style="2" customWidth="1"/>
    <col min="6405" max="6654" width="9.140625" style="2"/>
    <col min="6655" max="6655" width="56.42578125" style="2" customWidth="1"/>
    <col min="6656" max="6656" width="7.5703125" style="2" customWidth="1"/>
    <col min="6657" max="6657" width="10.42578125" style="2" customWidth="1"/>
    <col min="6658" max="6658" width="11" style="2" customWidth="1"/>
    <col min="6659" max="6659" width="10.5703125" style="2" customWidth="1"/>
    <col min="6660" max="6660" width="17.7109375" style="2" customWidth="1"/>
    <col min="6661" max="6910" width="9.140625" style="2"/>
    <col min="6911" max="6911" width="56.42578125" style="2" customWidth="1"/>
    <col min="6912" max="6912" width="7.5703125" style="2" customWidth="1"/>
    <col min="6913" max="6913" width="10.42578125" style="2" customWidth="1"/>
    <col min="6914" max="6914" width="11" style="2" customWidth="1"/>
    <col min="6915" max="6915" width="10.5703125" style="2" customWidth="1"/>
    <col min="6916" max="6916" width="17.7109375" style="2" customWidth="1"/>
    <col min="6917" max="7166" width="9.140625" style="2"/>
    <col min="7167" max="7167" width="56.42578125" style="2" customWidth="1"/>
    <col min="7168" max="7168" width="7.5703125" style="2" customWidth="1"/>
    <col min="7169" max="7169" width="10.42578125" style="2" customWidth="1"/>
    <col min="7170" max="7170" width="11" style="2" customWidth="1"/>
    <col min="7171" max="7171" width="10.5703125" style="2" customWidth="1"/>
    <col min="7172" max="7172" width="17.7109375" style="2" customWidth="1"/>
    <col min="7173" max="7422" width="9.140625" style="2"/>
    <col min="7423" max="7423" width="56.42578125" style="2" customWidth="1"/>
    <col min="7424" max="7424" width="7.5703125" style="2" customWidth="1"/>
    <col min="7425" max="7425" width="10.42578125" style="2" customWidth="1"/>
    <col min="7426" max="7426" width="11" style="2" customWidth="1"/>
    <col min="7427" max="7427" width="10.5703125" style="2" customWidth="1"/>
    <col min="7428" max="7428" width="17.7109375" style="2" customWidth="1"/>
    <col min="7429" max="7678" width="9.140625" style="2"/>
    <col min="7679" max="7679" width="56.42578125" style="2" customWidth="1"/>
    <col min="7680" max="7680" width="7.5703125" style="2" customWidth="1"/>
    <col min="7681" max="7681" width="10.42578125" style="2" customWidth="1"/>
    <col min="7682" max="7682" width="11" style="2" customWidth="1"/>
    <col min="7683" max="7683" width="10.5703125" style="2" customWidth="1"/>
    <col min="7684" max="7684" width="17.7109375" style="2" customWidth="1"/>
    <col min="7685" max="7934" width="9.140625" style="2"/>
    <col min="7935" max="7935" width="56.42578125" style="2" customWidth="1"/>
    <col min="7936" max="7936" width="7.5703125" style="2" customWidth="1"/>
    <col min="7937" max="7937" width="10.42578125" style="2" customWidth="1"/>
    <col min="7938" max="7938" width="11" style="2" customWidth="1"/>
    <col min="7939" max="7939" width="10.5703125" style="2" customWidth="1"/>
    <col min="7940" max="7940" width="17.7109375" style="2" customWidth="1"/>
    <col min="7941" max="8190" width="9.140625" style="2"/>
    <col min="8191" max="8191" width="56.42578125" style="2" customWidth="1"/>
    <col min="8192" max="8192" width="7.5703125" style="2" customWidth="1"/>
    <col min="8193" max="8193" width="10.42578125" style="2" customWidth="1"/>
    <col min="8194" max="8194" width="11" style="2" customWidth="1"/>
    <col min="8195" max="8195" width="10.5703125" style="2" customWidth="1"/>
    <col min="8196" max="8196" width="17.7109375" style="2" customWidth="1"/>
    <col min="8197" max="8446" width="9.140625" style="2"/>
    <col min="8447" max="8447" width="56.42578125" style="2" customWidth="1"/>
    <col min="8448" max="8448" width="7.5703125" style="2" customWidth="1"/>
    <col min="8449" max="8449" width="10.42578125" style="2" customWidth="1"/>
    <col min="8450" max="8450" width="11" style="2" customWidth="1"/>
    <col min="8451" max="8451" width="10.5703125" style="2" customWidth="1"/>
    <col min="8452" max="8452" width="17.7109375" style="2" customWidth="1"/>
    <col min="8453" max="8702" width="9.140625" style="2"/>
    <col min="8703" max="8703" width="56.42578125" style="2" customWidth="1"/>
    <col min="8704" max="8704" width="7.5703125" style="2" customWidth="1"/>
    <col min="8705" max="8705" width="10.42578125" style="2" customWidth="1"/>
    <col min="8706" max="8706" width="11" style="2" customWidth="1"/>
    <col min="8707" max="8707" width="10.5703125" style="2" customWidth="1"/>
    <col min="8708" max="8708" width="17.7109375" style="2" customWidth="1"/>
    <col min="8709" max="8958" width="9.140625" style="2"/>
    <col min="8959" max="8959" width="56.42578125" style="2" customWidth="1"/>
    <col min="8960" max="8960" width="7.5703125" style="2" customWidth="1"/>
    <col min="8961" max="8961" width="10.42578125" style="2" customWidth="1"/>
    <col min="8962" max="8962" width="11" style="2" customWidth="1"/>
    <col min="8963" max="8963" width="10.5703125" style="2" customWidth="1"/>
    <col min="8964" max="8964" width="17.7109375" style="2" customWidth="1"/>
    <col min="8965" max="9214" width="9.140625" style="2"/>
    <col min="9215" max="9215" width="56.42578125" style="2" customWidth="1"/>
    <col min="9216" max="9216" width="7.5703125" style="2" customWidth="1"/>
    <col min="9217" max="9217" width="10.42578125" style="2" customWidth="1"/>
    <col min="9218" max="9218" width="11" style="2" customWidth="1"/>
    <col min="9219" max="9219" width="10.5703125" style="2" customWidth="1"/>
    <col min="9220" max="9220" width="17.7109375" style="2" customWidth="1"/>
    <col min="9221" max="9470" width="9.140625" style="2"/>
    <col min="9471" max="9471" width="56.42578125" style="2" customWidth="1"/>
    <col min="9472" max="9472" width="7.5703125" style="2" customWidth="1"/>
    <col min="9473" max="9473" width="10.42578125" style="2" customWidth="1"/>
    <col min="9474" max="9474" width="11" style="2" customWidth="1"/>
    <col min="9475" max="9475" width="10.5703125" style="2" customWidth="1"/>
    <col min="9476" max="9476" width="17.7109375" style="2" customWidth="1"/>
    <col min="9477" max="9726" width="9.140625" style="2"/>
    <col min="9727" max="9727" width="56.42578125" style="2" customWidth="1"/>
    <col min="9728" max="9728" width="7.5703125" style="2" customWidth="1"/>
    <col min="9729" max="9729" width="10.42578125" style="2" customWidth="1"/>
    <col min="9730" max="9730" width="11" style="2" customWidth="1"/>
    <col min="9731" max="9731" width="10.5703125" style="2" customWidth="1"/>
    <col min="9732" max="9732" width="17.7109375" style="2" customWidth="1"/>
    <col min="9733" max="9982" width="9.140625" style="2"/>
    <col min="9983" max="9983" width="56.42578125" style="2" customWidth="1"/>
    <col min="9984" max="9984" width="7.5703125" style="2" customWidth="1"/>
    <col min="9985" max="9985" width="10.42578125" style="2" customWidth="1"/>
    <col min="9986" max="9986" width="11" style="2" customWidth="1"/>
    <col min="9987" max="9987" width="10.5703125" style="2" customWidth="1"/>
    <col min="9988" max="9988" width="17.7109375" style="2" customWidth="1"/>
    <col min="9989" max="10238" width="9.140625" style="2"/>
    <col min="10239" max="10239" width="56.42578125" style="2" customWidth="1"/>
    <col min="10240" max="10240" width="7.5703125" style="2" customWidth="1"/>
    <col min="10241" max="10241" width="10.42578125" style="2" customWidth="1"/>
    <col min="10242" max="10242" width="11" style="2" customWidth="1"/>
    <col min="10243" max="10243" width="10.5703125" style="2" customWidth="1"/>
    <col min="10244" max="10244" width="17.7109375" style="2" customWidth="1"/>
    <col min="10245" max="10494" width="9.140625" style="2"/>
    <col min="10495" max="10495" width="56.42578125" style="2" customWidth="1"/>
    <col min="10496" max="10496" width="7.5703125" style="2" customWidth="1"/>
    <col min="10497" max="10497" width="10.42578125" style="2" customWidth="1"/>
    <col min="10498" max="10498" width="11" style="2" customWidth="1"/>
    <col min="10499" max="10499" width="10.5703125" style="2" customWidth="1"/>
    <col min="10500" max="10500" width="17.7109375" style="2" customWidth="1"/>
    <col min="10501" max="10750" width="9.140625" style="2"/>
    <col min="10751" max="10751" width="56.42578125" style="2" customWidth="1"/>
    <col min="10752" max="10752" width="7.5703125" style="2" customWidth="1"/>
    <col min="10753" max="10753" width="10.42578125" style="2" customWidth="1"/>
    <col min="10754" max="10754" width="11" style="2" customWidth="1"/>
    <col min="10755" max="10755" width="10.5703125" style="2" customWidth="1"/>
    <col min="10756" max="10756" width="17.7109375" style="2" customWidth="1"/>
    <col min="10757" max="11006" width="9.140625" style="2"/>
    <col min="11007" max="11007" width="56.42578125" style="2" customWidth="1"/>
    <col min="11008" max="11008" width="7.5703125" style="2" customWidth="1"/>
    <col min="11009" max="11009" width="10.42578125" style="2" customWidth="1"/>
    <col min="11010" max="11010" width="11" style="2" customWidth="1"/>
    <col min="11011" max="11011" width="10.5703125" style="2" customWidth="1"/>
    <col min="11012" max="11012" width="17.7109375" style="2" customWidth="1"/>
    <col min="11013" max="11262" width="9.140625" style="2"/>
    <col min="11263" max="11263" width="56.42578125" style="2" customWidth="1"/>
    <col min="11264" max="11264" width="7.5703125" style="2" customWidth="1"/>
    <col min="11265" max="11265" width="10.42578125" style="2" customWidth="1"/>
    <col min="11266" max="11266" width="11" style="2" customWidth="1"/>
    <col min="11267" max="11267" width="10.5703125" style="2" customWidth="1"/>
    <col min="11268" max="11268" width="17.7109375" style="2" customWidth="1"/>
    <col min="11269" max="11518" width="9.140625" style="2"/>
    <col min="11519" max="11519" width="56.42578125" style="2" customWidth="1"/>
    <col min="11520" max="11520" width="7.5703125" style="2" customWidth="1"/>
    <col min="11521" max="11521" width="10.42578125" style="2" customWidth="1"/>
    <col min="11522" max="11522" width="11" style="2" customWidth="1"/>
    <col min="11523" max="11523" width="10.5703125" style="2" customWidth="1"/>
    <col min="11524" max="11524" width="17.7109375" style="2" customWidth="1"/>
    <col min="11525" max="11774" width="9.140625" style="2"/>
    <col min="11775" max="11775" width="56.42578125" style="2" customWidth="1"/>
    <col min="11776" max="11776" width="7.5703125" style="2" customWidth="1"/>
    <col min="11777" max="11777" width="10.42578125" style="2" customWidth="1"/>
    <col min="11778" max="11778" width="11" style="2" customWidth="1"/>
    <col min="11779" max="11779" width="10.5703125" style="2" customWidth="1"/>
    <col min="11780" max="11780" width="17.7109375" style="2" customWidth="1"/>
    <col min="11781" max="12030" width="9.140625" style="2"/>
    <col min="12031" max="12031" width="56.42578125" style="2" customWidth="1"/>
    <col min="12032" max="12032" width="7.5703125" style="2" customWidth="1"/>
    <col min="12033" max="12033" width="10.42578125" style="2" customWidth="1"/>
    <col min="12034" max="12034" width="11" style="2" customWidth="1"/>
    <col min="12035" max="12035" width="10.5703125" style="2" customWidth="1"/>
    <col min="12036" max="12036" width="17.7109375" style="2" customWidth="1"/>
    <col min="12037" max="12286" width="9.140625" style="2"/>
    <col min="12287" max="12287" width="56.42578125" style="2" customWidth="1"/>
    <col min="12288" max="12288" width="7.5703125" style="2" customWidth="1"/>
    <col min="12289" max="12289" width="10.42578125" style="2" customWidth="1"/>
    <col min="12290" max="12290" width="11" style="2" customWidth="1"/>
    <col min="12291" max="12291" width="10.5703125" style="2" customWidth="1"/>
    <col min="12292" max="12292" width="17.7109375" style="2" customWidth="1"/>
    <col min="12293" max="12542" width="9.140625" style="2"/>
    <col min="12543" max="12543" width="56.42578125" style="2" customWidth="1"/>
    <col min="12544" max="12544" width="7.5703125" style="2" customWidth="1"/>
    <col min="12545" max="12545" width="10.42578125" style="2" customWidth="1"/>
    <col min="12546" max="12546" width="11" style="2" customWidth="1"/>
    <col min="12547" max="12547" width="10.5703125" style="2" customWidth="1"/>
    <col min="12548" max="12548" width="17.7109375" style="2" customWidth="1"/>
    <col min="12549" max="12798" width="9.140625" style="2"/>
    <col min="12799" max="12799" width="56.42578125" style="2" customWidth="1"/>
    <col min="12800" max="12800" width="7.5703125" style="2" customWidth="1"/>
    <col min="12801" max="12801" width="10.42578125" style="2" customWidth="1"/>
    <col min="12802" max="12802" width="11" style="2" customWidth="1"/>
    <col min="12803" max="12803" width="10.5703125" style="2" customWidth="1"/>
    <col min="12804" max="12804" width="17.7109375" style="2" customWidth="1"/>
    <col min="12805" max="13054" width="9.140625" style="2"/>
    <col min="13055" max="13055" width="56.42578125" style="2" customWidth="1"/>
    <col min="13056" max="13056" width="7.5703125" style="2" customWidth="1"/>
    <col min="13057" max="13057" width="10.42578125" style="2" customWidth="1"/>
    <col min="13058" max="13058" width="11" style="2" customWidth="1"/>
    <col min="13059" max="13059" width="10.5703125" style="2" customWidth="1"/>
    <col min="13060" max="13060" width="17.7109375" style="2" customWidth="1"/>
    <col min="13061" max="13310" width="9.140625" style="2"/>
    <col min="13311" max="13311" width="56.42578125" style="2" customWidth="1"/>
    <col min="13312" max="13312" width="7.5703125" style="2" customWidth="1"/>
    <col min="13313" max="13313" width="10.42578125" style="2" customWidth="1"/>
    <col min="13314" max="13314" width="11" style="2" customWidth="1"/>
    <col min="13315" max="13315" width="10.5703125" style="2" customWidth="1"/>
    <col min="13316" max="13316" width="17.7109375" style="2" customWidth="1"/>
    <col min="13317" max="13566" width="9.140625" style="2"/>
    <col min="13567" max="13567" width="56.42578125" style="2" customWidth="1"/>
    <col min="13568" max="13568" width="7.5703125" style="2" customWidth="1"/>
    <col min="13569" max="13569" width="10.42578125" style="2" customWidth="1"/>
    <col min="13570" max="13570" width="11" style="2" customWidth="1"/>
    <col min="13571" max="13571" width="10.5703125" style="2" customWidth="1"/>
    <col min="13572" max="13572" width="17.7109375" style="2" customWidth="1"/>
    <col min="13573" max="13822" width="9.140625" style="2"/>
    <col min="13823" max="13823" width="56.42578125" style="2" customWidth="1"/>
    <col min="13824" max="13824" width="7.5703125" style="2" customWidth="1"/>
    <col min="13825" max="13825" width="10.42578125" style="2" customWidth="1"/>
    <col min="13826" max="13826" width="11" style="2" customWidth="1"/>
    <col min="13827" max="13827" width="10.5703125" style="2" customWidth="1"/>
    <col min="13828" max="13828" width="17.7109375" style="2" customWidth="1"/>
    <col min="13829" max="14078" width="9.140625" style="2"/>
    <col min="14079" max="14079" width="56.42578125" style="2" customWidth="1"/>
    <col min="14080" max="14080" width="7.5703125" style="2" customWidth="1"/>
    <col min="14081" max="14081" width="10.42578125" style="2" customWidth="1"/>
    <col min="14082" max="14082" width="11" style="2" customWidth="1"/>
    <col min="14083" max="14083" width="10.5703125" style="2" customWidth="1"/>
    <col min="14084" max="14084" width="17.7109375" style="2" customWidth="1"/>
    <col min="14085" max="14334" width="9.140625" style="2"/>
    <col min="14335" max="14335" width="56.42578125" style="2" customWidth="1"/>
    <col min="14336" max="14336" width="7.5703125" style="2" customWidth="1"/>
    <col min="14337" max="14337" width="10.42578125" style="2" customWidth="1"/>
    <col min="14338" max="14338" width="11" style="2" customWidth="1"/>
    <col min="14339" max="14339" width="10.5703125" style="2" customWidth="1"/>
    <col min="14340" max="14340" width="17.7109375" style="2" customWidth="1"/>
    <col min="14341" max="14590" width="9.140625" style="2"/>
    <col min="14591" max="14591" width="56.42578125" style="2" customWidth="1"/>
    <col min="14592" max="14592" width="7.5703125" style="2" customWidth="1"/>
    <col min="14593" max="14593" width="10.42578125" style="2" customWidth="1"/>
    <col min="14594" max="14594" width="11" style="2" customWidth="1"/>
    <col min="14595" max="14595" width="10.5703125" style="2" customWidth="1"/>
    <col min="14596" max="14596" width="17.7109375" style="2" customWidth="1"/>
    <col min="14597" max="14846" width="9.140625" style="2"/>
    <col min="14847" max="14847" width="56.42578125" style="2" customWidth="1"/>
    <col min="14848" max="14848" width="7.5703125" style="2" customWidth="1"/>
    <col min="14849" max="14849" width="10.42578125" style="2" customWidth="1"/>
    <col min="14850" max="14850" width="11" style="2" customWidth="1"/>
    <col min="14851" max="14851" width="10.5703125" style="2" customWidth="1"/>
    <col min="14852" max="14852" width="17.7109375" style="2" customWidth="1"/>
    <col min="14853" max="15102" width="9.140625" style="2"/>
    <col min="15103" max="15103" width="56.42578125" style="2" customWidth="1"/>
    <col min="15104" max="15104" width="7.5703125" style="2" customWidth="1"/>
    <col min="15105" max="15105" width="10.42578125" style="2" customWidth="1"/>
    <col min="15106" max="15106" width="11" style="2" customWidth="1"/>
    <col min="15107" max="15107" width="10.5703125" style="2" customWidth="1"/>
    <col min="15108" max="15108" width="17.7109375" style="2" customWidth="1"/>
    <col min="15109" max="15358" width="9.140625" style="2"/>
    <col min="15359" max="15359" width="56.42578125" style="2" customWidth="1"/>
    <col min="15360" max="15360" width="7.5703125" style="2" customWidth="1"/>
    <col min="15361" max="15361" width="10.42578125" style="2" customWidth="1"/>
    <col min="15362" max="15362" width="11" style="2" customWidth="1"/>
    <col min="15363" max="15363" width="10.5703125" style="2" customWidth="1"/>
    <col min="15364" max="15364" width="17.7109375" style="2" customWidth="1"/>
    <col min="15365" max="15614" width="9.140625" style="2"/>
    <col min="15615" max="15615" width="56.42578125" style="2" customWidth="1"/>
    <col min="15616" max="15616" width="7.5703125" style="2" customWidth="1"/>
    <col min="15617" max="15617" width="10.42578125" style="2" customWidth="1"/>
    <col min="15618" max="15618" width="11" style="2" customWidth="1"/>
    <col min="15619" max="15619" width="10.5703125" style="2" customWidth="1"/>
    <col min="15620" max="15620" width="17.7109375" style="2" customWidth="1"/>
    <col min="15621" max="15870" width="9.140625" style="2"/>
    <col min="15871" max="15871" width="56.42578125" style="2" customWidth="1"/>
    <col min="15872" max="15872" width="7.5703125" style="2" customWidth="1"/>
    <col min="15873" max="15873" width="10.42578125" style="2" customWidth="1"/>
    <col min="15874" max="15874" width="11" style="2" customWidth="1"/>
    <col min="15875" max="15875" width="10.5703125" style="2" customWidth="1"/>
    <col min="15876" max="15876" width="17.7109375" style="2" customWidth="1"/>
    <col min="15877" max="16126" width="9.140625" style="2"/>
    <col min="16127" max="16127" width="56.42578125" style="2" customWidth="1"/>
    <col min="16128" max="16128" width="7.5703125" style="2" customWidth="1"/>
    <col min="16129" max="16129" width="10.42578125" style="2" customWidth="1"/>
    <col min="16130" max="16130" width="11" style="2" customWidth="1"/>
    <col min="16131" max="16131" width="10.5703125" style="2" customWidth="1"/>
    <col min="16132" max="16132" width="17.7109375" style="2" customWidth="1"/>
    <col min="16133" max="16384" width="9.140625" style="2"/>
  </cols>
  <sheetData>
    <row r="1" spans="1:7" s="5" customFormat="1" ht="15" customHeight="1" x14ac:dyDescent="0.2">
      <c r="A1" s="4"/>
      <c r="D1" s="124" t="s">
        <v>362</v>
      </c>
      <c r="E1" s="124"/>
      <c r="F1" s="124"/>
      <c r="G1" s="124"/>
    </row>
    <row r="2" spans="1:7" s="5" customFormat="1" ht="15" customHeight="1" x14ac:dyDescent="0.2">
      <c r="A2" s="4"/>
      <c r="D2" s="124" t="s">
        <v>1</v>
      </c>
      <c r="E2" s="124"/>
      <c r="F2" s="124"/>
      <c r="G2" s="120"/>
    </row>
    <row r="3" spans="1:7" s="5" customFormat="1" ht="15" customHeight="1" x14ac:dyDescent="0.2">
      <c r="A3" s="4"/>
      <c r="D3" s="11" t="s">
        <v>373</v>
      </c>
      <c r="E3" s="11"/>
      <c r="F3" s="11"/>
      <c r="G3" s="11"/>
    </row>
    <row r="4" spans="1:7" s="5" customFormat="1" ht="15" customHeight="1" x14ac:dyDescent="0.2">
      <c r="A4" s="4"/>
      <c r="D4" s="123" t="s">
        <v>363</v>
      </c>
      <c r="E4" s="123"/>
      <c r="F4" s="123"/>
      <c r="G4" s="7"/>
    </row>
    <row r="5" spans="1:7" s="5" customFormat="1" ht="15" customHeight="1" x14ac:dyDescent="0.2">
      <c r="A5" s="4"/>
      <c r="D5" s="123" t="s">
        <v>1</v>
      </c>
      <c r="E5" s="123"/>
      <c r="F5" s="123"/>
      <c r="G5" s="7"/>
    </row>
    <row r="6" spans="1:7" s="5" customFormat="1" ht="15" customHeight="1" x14ac:dyDescent="0.2">
      <c r="A6" s="4"/>
      <c r="D6" s="123" t="s">
        <v>78</v>
      </c>
      <c r="E6" s="123"/>
      <c r="F6" s="123"/>
      <c r="G6" s="7"/>
    </row>
    <row r="7" spans="1:7" s="5" customFormat="1" ht="15" customHeight="1" x14ac:dyDescent="0.2">
      <c r="A7" s="4"/>
      <c r="D7" s="123" t="s">
        <v>304</v>
      </c>
      <c r="E7" s="123"/>
      <c r="F7" s="123"/>
      <c r="G7" s="7"/>
    </row>
    <row r="8" spans="1:7" s="5" customFormat="1" ht="15" customHeight="1" x14ac:dyDescent="0.2">
      <c r="A8" s="4"/>
      <c r="D8" s="123" t="s">
        <v>188</v>
      </c>
      <c r="E8" s="123"/>
      <c r="F8" s="123"/>
      <c r="G8" s="123"/>
    </row>
    <row r="9" spans="1:7" s="5" customFormat="1" ht="15" customHeight="1" x14ac:dyDescent="0.2">
      <c r="A9" s="4"/>
      <c r="D9" s="7" t="s">
        <v>186</v>
      </c>
      <c r="E9" s="7"/>
      <c r="F9" s="7"/>
      <c r="G9" s="7"/>
    </row>
    <row r="10" spans="1:7" s="5" customFormat="1" ht="15" customHeight="1" x14ac:dyDescent="0.2">
      <c r="A10" s="4"/>
      <c r="D10" s="7" t="s">
        <v>187</v>
      </c>
      <c r="E10" s="7"/>
      <c r="F10" s="7"/>
      <c r="G10" s="7"/>
    </row>
    <row r="11" spans="1:7" s="5" customFormat="1" ht="15" customHeight="1" x14ac:dyDescent="0.2">
      <c r="A11" s="4"/>
      <c r="D11" s="124" t="s">
        <v>305</v>
      </c>
      <c r="E11" s="124"/>
      <c r="F11" s="124"/>
      <c r="G11" s="124"/>
    </row>
    <row r="12" spans="1:7" s="5" customFormat="1" ht="15" customHeight="1" x14ac:dyDescent="0.2">
      <c r="A12" s="4"/>
      <c r="D12" s="124" t="s">
        <v>296</v>
      </c>
      <c r="E12" s="124"/>
      <c r="F12" s="124"/>
      <c r="G12" s="124"/>
    </row>
    <row r="13" spans="1:7" ht="17.25" customHeight="1" x14ac:dyDescent="0.25"/>
    <row r="14" spans="1:7" x14ac:dyDescent="0.25">
      <c r="A14" s="137" t="s">
        <v>364</v>
      </c>
      <c r="B14" s="137"/>
      <c r="C14" s="137"/>
      <c r="D14" s="137"/>
      <c r="E14" s="137"/>
      <c r="F14" s="137"/>
    </row>
    <row r="15" spans="1:7" x14ac:dyDescent="0.25">
      <c r="A15" s="138" t="s">
        <v>365</v>
      </c>
      <c r="B15" s="138"/>
      <c r="C15" s="138"/>
      <c r="D15" s="138"/>
      <c r="E15" s="138"/>
      <c r="F15" s="138"/>
    </row>
    <row r="16" spans="1:7" x14ac:dyDescent="0.25">
      <c r="A16" s="137" t="s">
        <v>366</v>
      </c>
      <c r="B16" s="137"/>
      <c r="C16" s="137"/>
      <c r="D16" s="137"/>
      <c r="E16" s="137"/>
      <c r="F16" s="137"/>
      <c r="G16" s="7"/>
    </row>
    <row r="17" spans="1:6" x14ac:dyDescent="0.25">
      <c r="A17" s="138" t="s">
        <v>367</v>
      </c>
      <c r="B17" s="138"/>
      <c r="C17" s="138"/>
      <c r="D17" s="138"/>
      <c r="E17" s="138"/>
      <c r="F17" s="138"/>
    </row>
    <row r="18" spans="1:6" ht="12" customHeight="1" x14ac:dyDescent="0.25">
      <c r="A18" s="139" t="s">
        <v>368</v>
      </c>
      <c r="B18" s="139"/>
      <c r="C18" s="139"/>
      <c r="D18" s="139"/>
      <c r="E18" s="139"/>
      <c r="F18" s="139"/>
    </row>
    <row r="19" spans="1:6" ht="17.25" thickBot="1" x14ac:dyDescent="0.3"/>
    <row r="20" spans="1:6" x14ac:dyDescent="0.25">
      <c r="A20" s="129" t="s">
        <v>50</v>
      </c>
      <c r="B20" s="131" t="s">
        <v>2</v>
      </c>
      <c r="C20" s="133" t="s">
        <v>3</v>
      </c>
      <c r="D20" s="131" t="s">
        <v>4</v>
      </c>
      <c r="E20" s="133" t="s">
        <v>5</v>
      </c>
      <c r="F20" s="135" t="s">
        <v>329</v>
      </c>
    </row>
    <row r="21" spans="1:6" ht="17.25" thickBot="1" x14ac:dyDescent="0.3">
      <c r="A21" s="130"/>
      <c r="B21" s="132"/>
      <c r="C21" s="134"/>
      <c r="D21" s="132"/>
      <c r="E21" s="134"/>
      <c r="F21" s="136"/>
    </row>
    <row r="22" spans="1:6" ht="17.25" thickBot="1" x14ac:dyDescent="0.3">
      <c r="A22" s="64" t="s">
        <v>53</v>
      </c>
      <c r="B22" s="111"/>
      <c r="C22" s="111"/>
      <c r="D22" s="111" t="s">
        <v>54</v>
      </c>
      <c r="E22" s="111"/>
      <c r="F22" s="117">
        <f>F23+F33+F106</f>
        <v>49386461.909999996</v>
      </c>
    </row>
    <row r="23" spans="1:6" ht="25.5" x14ac:dyDescent="0.25">
      <c r="A23" s="62" t="s">
        <v>203</v>
      </c>
      <c r="B23" s="113"/>
      <c r="C23" s="113"/>
      <c r="D23" s="113"/>
      <c r="E23" s="113"/>
      <c r="F23" s="118">
        <f>F24</f>
        <v>2336644</v>
      </c>
    </row>
    <row r="24" spans="1:6" x14ac:dyDescent="0.25">
      <c r="A24" s="16" t="s">
        <v>19</v>
      </c>
      <c r="B24" s="70" t="s">
        <v>6</v>
      </c>
      <c r="C24" s="70"/>
      <c r="D24" s="70"/>
      <c r="E24" s="70"/>
      <c r="F24" s="119">
        <f>F25</f>
        <v>2336644</v>
      </c>
    </row>
    <row r="25" spans="1:6" ht="38.25" x14ac:dyDescent="0.25">
      <c r="A25" s="19" t="s">
        <v>20</v>
      </c>
      <c r="B25" s="95" t="s">
        <v>6</v>
      </c>
      <c r="C25" s="95" t="s">
        <v>7</v>
      </c>
      <c r="D25" s="95"/>
      <c r="E25" s="95"/>
      <c r="F25" s="105">
        <f>F26</f>
        <v>2336644</v>
      </c>
    </row>
    <row r="26" spans="1:6" ht="51" x14ac:dyDescent="0.25">
      <c r="A26" s="13" t="s">
        <v>81</v>
      </c>
      <c r="B26" s="14" t="s">
        <v>6</v>
      </c>
      <c r="C26" s="14" t="s">
        <v>7</v>
      </c>
      <c r="D26" s="15" t="s">
        <v>56</v>
      </c>
      <c r="E26" s="14"/>
      <c r="F26" s="77">
        <f>F27</f>
        <v>2336644</v>
      </c>
    </row>
    <row r="27" spans="1:6" ht="25.5" x14ac:dyDescent="0.25">
      <c r="A27" s="13" t="s">
        <v>42</v>
      </c>
      <c r="B27" s="14" t="s">
        <v>6</v>
      </c>
      <c r="C27" s="14" t="s">
        <v>7</v>
      </c>
      <c r="D27" s="15" t="s">
        <v>82</v>
      </c>
      <c r="E27" s="14"/>
      <c r="F27" s="77">
        <f>F28</f>
        <v>2336644</v>
      </c>
    </row>
    <row r="28" spans="1:6" ht="38.25" x14ac:dyDescent="0.25">
      <c r="A28" s="21" t="s">
        <v>83</v>
      </c>
      <c r="B28" s="14" t="s">
        <v>6</v>
      </c>
      <c r="C28" s="14" t="s">
        <v>7</v>
      </c>
      <c r="D28" s="15" t="s">
        <v>84</v>
      </c>
      <c r="E28" s="14"/>
      <c r="F28" s="77">
        <f>SUM(F29:F32)</f>
        <v>2336644</v>
      </c>
    </row>
    <row r="29" spans="1:6" ht="127.5" x14ac:dyDescent="0.25">
      <c r="A29" s="12" t="s">
        <v>85</v>
      </c>
      <c r="B29" s="14" t="s">
        <v>6</v>
      </c>
      <c r="C29" s="14" t="s">
        <v>7</v>
      </c>
      <c r="D29" s="14" t="s">
        <v>86</v>
      </c>
      <c r="E29" s="14" t="s">
        <v>307</v>
      </c>
      <c r="F29" s="77">
        <v>294908</v>
      </c>
    </row>
    <row r="30" spans="1:6" ht="127.5" hidden="1" x14ac:dyDescent="0.25">
      <c r="A30" s="12" t="s">
        <v>85</v>
      </c>
      <c r="B30" s="14" t="s">
        <v>6</v>
      </c>
      <c r="C30" s="14" t="s">
        <v>7</v>
      </c>
      <c r="D30" s="14" t="s">
        <v>86</v>
      </c>
      <c r="E30" s="14" t="s">
        <v>205</v>
      </c>
      <c r="F30" s="77"/>
    </row>
    <row r="31" spans="1:6" ht="76.5" x14ac:dyDescent="0.25">
      <c r="A31" s="22" t="s">
        <v>87</v>
      </c>
      <c r="B31" s="14" t="s">
        <v>6</v>
      </c>
      <c r="C31" s="14" t="s">
        <v>7</v>
      </c>
      <c r="D31" s="14" t="s">
        <v>86</v>
      </c>
      <c r="E31" s="14" t="s">
        <v>14</v>
      </c>
      <c r="F31" s="77">
        <v>2040736</v>
      </c>
    </row>
    <row r="32" spans="1:6" ht="63.75" x14ac:dyDescent="0.25">
      <c r="A32" s="47" t="s">
        <v>89</v>
      </c>
      <c r="B32" s="107" t="s">
        <v>6</v>
      </c>
      <c r="C32" s="107" t="s">
        <v>7</v>
      </c>
      <c r="D32" s="107" t="s">
        <v>86</v>
      </c>
      <c r="E32" s="107" t="s">
        <v>308</v>
      </c>
      <c r="F32" s="115">
        <v>1000</v>
      </c>
    </row>
    <row r="33" spans="1:6" ht="25.5" x14ac:dyDescent="0.25">
      <c r="A33" s="62" t="s">
        <v>309</v>
      </c>
      <c r="B33" s="70"/>
      <c r="C33" s="70"/>
      <c r="D33" s="70"/>
      <c r="E33" s="70"/>
      <c r="F33" s="119">
        <f>F34+F40+F45+F53+F79+F120+F126+F137</f>
        <v>43076655.909999996</v>
      </c>
    </row>
    <row r="34" spans="1:6" x14ac:dyDescent="0.25">
      <c r="A34" s="16" t="s">
        <v>90</v>
      </c>
      <c r="B34" s="95" t="s">
        <v>6</v>
      </c>
      <c r="C34" s="95" t="s">
        <v>43</v>
      </c>
      <c r="D34" s="95"/>
      <c r="E34" s="95"/>
      <c r="F34" s="105">
        <f>F37</f>
        <v>261000</v>
      </c>
    </row>
    <row r="35" spans="1:6" ht="51" x14ac:dyDescent="0.25">
      <c r="A35" s="13" t="s">
        <v>80</v>
      </c>
      <c r="B35" s="14" t="s">
        <v>6</v>
      </c>
      <c r="C35" s="14" t="s">
        <v>43</v>
      </c>
      <c r="D35" s="15" t="s">
        <v>56</v>
      </c>
      <c r="E35" s="14"/>
      <c r="F35" s="77">
        <f>F37</f>
        <v>261000</v>
      </c>
    </row>
    <row r="36" spans="1:6" ht="25.5" x14ac:dyDescent="0.25">
      <c r="A36" s="13" t="s">
        <v>42</v>
      </c>
      <c r="B36" s="14" t="s">
        <v>6</v>
      </c>
      <c r="C36" s="14" t="s">
        <v>43</v>
      </c>
      <c r="D36" s="15" t="s">
        <v>82</v>
      </c>
      <c r="E36" s="14"/>
      <c r="F36" s="77">
        <f>F37</f>
        <v>261000</v>
      </c>
    </row>
    <row r="37" spans="1:6" ht="38.25" x14ac:dyDescent="0.25">
      <c r="A37" s="20" t="s">
        <v>91</v>
      </c>
      <c r="B37" s="14" t="s">
        <v>6</v>
      </c>
      <c r="C37" s="14" t="s">
        <v>43</v>
      </c>
      <c r="D37" s="14" t="s">
        <v>88</v>
      </c>
      <c r="E37" s="14"/>
      <c r="F37" s="77">
        <f>SUM(F38:F39)</f>
        <v>261000</v>
      </c>
    </row>
    <row r="38" spans="1:6" ht="51" x14ac:dyDescent="0.25">
      <c r="A38" s="22" t="s">
        <v>339</v>
      </c>
      <c r="B38" s="14" t="s">
        <v>6</v>
      </c>
      <c r="C38" s="14" t="s">
        <v>43</v>
      </c>
      <c r="D38" s="14" t="s">
        <v>132</v>
      </c>
      <c r="E38" s="14" t="s">
        <v>308</v>
      </c>
      <c r="F38" s="77">
        <v>50000</v>
      </c>
    </row>
    <row r="39" spans="1:6" ht="63.75" x14ac:dyDescent="0.25">
      <c r="A39" s="22" t="s">
        <v>340</v>
      </c>
      <c r="B39" s="14" t="s">
        <v>6</v>
      </c>
      <c r="C39" s="14" t="s">
        <v>43</v>
      </c>
      <c r="D39" s="14" t="s">
        <v>133</v>
      </c>
      <c r="E39" s="14" t="s">
        <v>308</v>
      </c>
      <c r="F39" s="77">
        <v>211000</v>
      </c>
    </row>
    <row r="40" spans="1:6" ht="16.5" customHeight="1" x14ac:dyDescent="0.25">
      <c r="A40" s="16" t="s">
        <v>21</v>
      </c>
      <c r="B40" s="95" t="s">
        <v>6</v>
      </c>
      <c r="C40" s="95" t="s">
        <v>9</v>
      </c>
      <c r="D40" s="95"/>
      <c r="E40" s="95"/>
      <c r="F40" s="105">
        <f>F43</f>
        <v>1055000</v>
      </c>
    </row>
    <row r="41" spans="1:6" ht="51" x14ac:dyDescent="0.25">
      <c r="A41" s="13" t="s">
        <v>80</v>
      </c>
      <c r="B41" s="14" t="s">
        <v>6</v>
      </c>
      <c r="C41" s="14" t="s">
        <v>9</v>
      </c>
      <c r="D41" s="15" t="s">
        <v>285</v>
      </c>
      <c r="E41" s="14"/>
      <c r="F41" s="77">
        <f>F43</f>
        <v>1055000</v>
      </c>
    </row>
    <row r="42" spans="1:6" s="65" customFormat="1" ht="38.25" x14ac:dyDescent="0.25">
      <c r="A42" s="13" t="s">
        <v>109</v>
      </c>
      <c r="B42" s="14" t="s">
        <v>6</v>
      </c>
      <c r="C42" s="14" t="s">
        <v>9</v>
      </c>
      <c r="D42" s="15" t="s">
        <v>310</v>
      </c>
      <c r="E42" s="14"/>
      <c r="F42" s="77">
        <f>F43</f>
        <v>1055000</v>
      </c>
    </row>
    <row r="43" spans="1:6" s="63" customFormat="1" ht="38.25" x14ac:dyDescent="0.25">
      <c r="A43" s="21" t="s">
        <v>111</v>
      </c>
      <c r="B43" s="14" t="s">
        <v>6</v>
      </c>
      <c r="C43" s="14" t="s">
        <v>9</v>
      </c>
      <c r="D43" s="15" t="s">
        <v>311</v>
      </c>
      <c r="E43" s="14"/>
      <c r="F43" s="77">
        <f>SUM(F44:F44)</f>
        <v>1055000</v>
      </c>
    </row>
    <row r="44" spans="1:6" ht="38.25" x14ac:dyDescent="0.25">
      <c r="A44" s="47" t="s">
        <v>341</v>
      </c>
      <c r="B44" s="14" t="s">
        <v>6</v>
      </c>
      <c r="C44" s="14" t="s">
        <v>9</v>
      </c>
      <c r="D44" s="14" t="s">
        <v>213</v>
      </c>
      <c r="E44" s="14" t="s">
        <v>14</v>
      </c>
      <c r="F44" s="77">
        <v>1055000</v>
      </c>
    </row>
    <row r="45" spans="1:6" s="1" customFormat="1" x14ac:dyDescent="0.25">
      <c r="A45" s="16" t="s">
        <v>22</v>
      </c>
      <c r="B45" s="70" t="s">
        <v>10</v>
      </c>
      <c r="C45" s="70"/>
      <c r="D45" s="70"/>
      <c r="E45" s="70"/>
      <c r="F45" s="119">
        <f>F46</f>
        <v>341800</v>
      </c>
    </row>
    <row r="46" spans="1:6" x14ac:dyDescent="0.25">
      <c r="A46" s="66" t="s">
        <v>58</v>
      </c>
      <c r="B46" s="107" t="s">
        <v>10</v>
      </c>
      <c r="C46" s="107" t="s">
        <v>7</v>
      </c>
      <c r="D46" s="107"/>
      <c r="E46" s="107"/>
      <c r="F46" s="115">
        <f>F47</f>
        <v>341800</v>
      </c>
    </row>
    <row r="47" spans="1:6" ht="51" x14ac:dyDescent="0.25">
      <c r="A47" s="13" t="s">
        <v>80</v>
      </c>
      <c r="B47" s="14" t="s">
        <v>10</v>
      </c>
      <c r="C47" s="14" t="s">
        <v>7</v>
      </c>
      <c r="D47" s="15" t="s">
        <v>56</v>
      </c>
      <c r="E47" s="14"/>
      <c r="F47" s="77">
        <f>F48</f>
        <v>341800</v>
      </c>
    </row>
    <row r="48" spans="1:6" ht="38.25" x14ac:dyDescent="0.25">
      <c r="A48" s="13" t="s">
        <v>189</v>
      </c>
      <c r="B48" s="14" t="s">
        <v>10</v>
      </c>
      <c r="C48" s="14" t="s">
        <v>7</v>
      </c>
      <c r="D48" s="15" t="s">
        <v>59</v>
      </c>
      <c r="E48" s="14"/>
      <c r="F48" s="77">
        <f>F49</f>
        <v>341800</v>
      </c>
    </row>
    <row r="49" spans="1:6" ht="38.25" x14ac:dyDescent="0.25">
      <c r="A49" s="21" t="s">
        <v>94</v>
      </c>
      <c r="B49" s="14" t="s">
        <v>10</v>
      </c>
      <c r="C49" s="14" t="s">
        <v>7</v>
      </c>
      <c r="D49" s="15" t="s">
        <v>76</v>
      </c>
      <c r="E49" s="14"/>
      <c r="F49" s="77">
        <f>SUM(F50:F52)</f>
        <v>341800</v>
      </c>
    </row>
    <row r="50" spans="1:6" ht="89.25" x14ac:dyDescent="0.25">
      <c r="A50" s="22" t="s">
        <v>95</v>
      </c>
      <c r="B50" s="14" t="s">
        <v>10</v>
      </c>
      <c r="C50" s="14" t="s">
        <v>7</v>
      </c>
      <c r="D50" s="14" t="s">
        <v>96</v>
      </c>
      <c r="E50" s="14" t="s">
        <v>307</v>
      </c>
      <c r="F50" s="77">
        <v>325200</v>
      </c>
    </row>
    <row r="51" spans="1:6" ht="89.25" hidden="1" x14ac:dyDescent="0.25">
      <c r="A51" s="22" t="s">
        <v>95</v>
      </c>
      <c r="B51" s="14" t="s">
        <v>10</v>
      </c>
      <c r="C51" s="14" t="s">
        <v>7</v>
      </c>
      <c r="D51" s="14" t="s">
        <v>96</v>
      </c>
      <c r="E51" s="14" t="s">
        <v>205</v>
      </c>
      <c r="F51" s="77"/>
    </row>
    <row r="52" spans="1:6" ht="51" x14ac:dyDescent="0.25">
      <c r="A52" s="22" t="s">
        <v>60</v>
      </c>
      <c r="B52" s="14" t="s">
        <v>10</v>
      </c>
      <c r="C52" s="14" t="s">
        <v>7</v>
      </c>
      <c r="D52" s="14" t="s">
        <v>96</v>
      </c>
      <c r="E52" s="14" t="s">
        <v>14</v>
      </c>
      <c r="F52" s="77">
        <v>16600</v>
      </c>
    </row>
    <row r="53" spans="1:6" x14ac:dyDescent="0.25">
      <c r="A53" s="16" t="s">
        <v>23</v>
      </c>
      <c r="B53" s="70" t="s">
        <v>8</v>
      </c>
      <c r="C53" s="70"/>
      <c r="D53" s="70"/>
      <c r="E53" s="70"/>
      <c r="F53" s="119">
        <f>F59+F69+F54</f>
        <v>11288390.91</v>
      </c>
    </row>
    <row r="54" spans="1:6" x14ac:dyDescent="0.25">
      <c r="A54" s="66" t="s">
        <v>214</v>
      </c>
      <c r="B54" s="107" t="s">
        <v>8</v>
      </c>
      <c r="C54" s="107" t="s">
        <v>15</v>
      </c>
      <c r="D54" s="114"/>
      <c r="E54" s="107"/>
      <c r="F54" s="115">
        <f>F55</f>
        <v>600000</v>
      </c>
    </row>
    <row r="55" spans="1:6" ht="51" x14ac:dyDescent="0.25">
      <c r="A55" s="13" t="s">
        <v>80</v>
      </c>
      <c r="B55" s="107" t="s">
        <v>8</v>
      </c>
      <c r="C55" s="107" t="s">
        <v>15</v>
      </c>
      <c r="D55" s="114" t="s">
        <v>6</v>
      </c>
      <c r="E55" s="107"/>
      <c r="F55" s="115">
        <f>F57</f>
        <v>600000</v>
      </c>
    </row>
    <row r="56" spans="1:6" ht="38.25" x14ac:dyDescent="0.25">
      <c r="A56" s="13" t="s">
        <v>344</v>
      </c>
      <c r="B56" s="107" t="s">
        <v>8</v>
      </c>
      <c r="C56" s="107" t="s">
        <v>15</v>
      </c>
      <c r="D56" s="114" t="s">
        <v>164</v>
      </c>
      <c r="E56" s="107"/>
      <c r="F56" s="115">
        <f>F57</f>
        <v>600000</v>
      </c>
    </row>
    <row r="57" spans="1:6" ht="51" x14ac:dyDescent="0.25">
      <c r="A57" s="13" t="s">
        <v>345</v>
      </c>
      <c r="B57" s="107" t="s">
        <v>8</v>
      </c>
      <c r="C57" s="107" t="s">
        <v>15</v>
      </c>
      <c r="D57" s="114" t="s">
        <v>229</v>
      </c>
      <c r="E57" s="107"/>
      <c r="F57" s="115">
        <f>F58</f>
        <v>600000</v>
      </c>
    </row>
    <row r="58" spans="1:6" ht="102" x14ac:dyDescent="0.25">
      <c r="A58" s="13" t="s">
        <v>343</v>
      </c>
      <c r="B58" s="107" t="s">
        <v>8</v>
      </c>
      <c r="C58" s="107" t="s">
        <v>15</v>
      </c>
      <c r="D58" s="114" t="s">
        <v>215</v>
      </c>
      <c r="E58" s="107" t="s">
        <v>308</v>
      </c>
      <c r="F58" s="115">
        <v>600000</v>
      </c>
    </row>
    <row r="59" spans="1:6" x14ac:dyDescent="0.25">
      <c r="A59" s="66" t="s">
        <v>61</v>
      </c>
      <c r="B59" s="107" t="s">
        <v>8</v>
      </c>
      <c r="C59" s="107" t="s">
        <v>11</v>
      </c>
      <c r="D59" s="107"/>
      <c r="E59" s="107"/>
      <c r="F59" s="115">
        <f>F60+F64+F67</f>
        <v>8938390.9100000001</v>
      </c>
    </row>
    <row r="60" spans="1:6" ht="51" x14ac:dyDescent="0.25">
      <c r="A60" s="13" t="s">
        <v>80</v>
      </c>
      <c r="B60" s="14" t="s">
        <v>8</v>
      </c>
      <c r="C60" s="14" t="s">
        <v>11</v>
      </c>
      <c r="D60" s="15" t="s">
        <v>56</v>
      </c>
      <c r="E60" s="14"/>
      <c r="F60" s="77">
        <f>F61</f>
        <v>3062219.91</v>
      </c>
    </row>
    <row r="61" spans="1:6" ht="38.25" x14ac:dyDescent="0.25">
      <c r="A61" s="13" t="s">
        <v>344</v>
      </c>
      <c r="B61" s="14" t="s">
        <v>8</v>
      </c>
      <c r="C61" s="14" t="s">
        <v>11</v>
      </c>
      <c r="D61" s="15" t="s">
        <v>62</v>
      </c>
      <c r="E61" s="14"/>
      <c r="F61" s="77">
        <f>F62</f>
        <v>3062219.91</v>
      </c>
    </row>
    <row r="62" spans="1:6" ht="25.5" x14ac:dyDescent="0.25">
      <c r="A62" s="21" t="s">
        <v>98</v>
      </c>
      <c r="B62" s="14" t="s">
        <v>8</v>
      </c>
      <c r="C62" s="14" t="s">
        <v>11</v>
      </c>
      <c r="D62" s="15" t="s">
        <v>63</v>
      </c>
      <c r="E62" s="14"/>
      <c r="F62" s="77">
        <f>SUM(F63:F63)</f>
        <v>3062219.91</v>
      </c>
    </row>
    <row r="63" spans="1:6" ht="38.25" x14ac:dyDescent="0.25">
      <c r="A63" s="22" t="s">
        <v>99</v>
      </c>
      <c r="B63" s="14" t="s">
        <v>8</v>
      </c>
      <c r="C63" s="14" t="s">
        <v>11</v>
      </c>
      <c r="D63" s="14" t="s">
        <v>64</v>
      </c>
      <c r="E63" s="14" t="s">
        <v>14</v>
      </c>
      <c r="F63" s="77">
        <v>3062219.91</v>
      </c>
    </row>
    <row r="64" spans="1:6" ht="25.5" x14ac:dyDescent="0.25">
      <c r="A64" s="21" t="s">
        <v>231</v>
      </c>
      <c r="B64" s="14" t="s">
        <v>8</v>
      </c>
      <c r="C64" s="14" t="s">
        <v>11</v>
      </c>
      <c r="D64" s="15" t="s">
        <v>286</v>
      </c>
      <c r="E64" s="14"/>
      <c r="F64" s="77">
        <f>F65+F66</f>
        <v>5550000</v>
      </c>
    </row>
    <row r="65" spans="1:6" ht="51" x14ac:dyDescent="0.25">
      <c r="A65" s="106" t="s">
        <v>348</v>
      </c>
      <c r="B65" s="14" t="s">
        <v>8</v>
      </c>
      <c r="C65" s="14" t="s">
        <v>11</v>
      </c>
      <c r="D65" s="14" t="s">
        <v>312</v>
      </c>
      <c r="E65" s="14" t="s">
        <v>14</v>
      </c>
      <c r="F65" s="77">
        <v>4750000</v>
      </c>
    </row>
    <row r="66" spans="1:6" s="73" customFormat="1" ht="51" x14ac:dyDescent="0.25">
      <c r="A66" s="96" t="s">
        <v>347</v>
      </c>
      <c r="B66" s="14" t="s">
        <v>8</v>
      </c>
      <c r="C66" s="14" t="s">
        <v>11</v>
      </c>
      <c r="D66" s="14" t="s">
        <v>313</v>
      </c>
      <c r="E66" s="14" t="s">
        <v>14</v>
      </c>
      <c r="F66" s="77">
        <v>800000</v>
      </c>
    </row>
    <row r="67" spans="1:6" ht="38.25" x14ac:dyDescent="0.25">
      <c r="A67" s="21" t="s">
        <v>326</v>
      </c>
      <c r="B67" s="14" t="s">
        <v>8</v>
      </c>
      <c r="C67" s="14" t="s">
        <v>11</v>
      </c>
      <c r="D67" s="15" t="s">
        <v>327</v>
      </c>
      <c r="E67" s="14"/>
      <c r="F67" s="77">
        <f>F68</f>
        <v>326171</v>
      </c>
    </row>
    <row r="68" spans="1:6" ht="51" x14ac:dyDescent="0.25">
      <c r="A68" s="106" t="s">
        <v>328</v>
      </c>
      <c r="B68" s="14" t="s">
        <v>8</v>
      </c>
      <c r="C68" s="14" t="s">
        <v>11</v>
      </c>
      <c r="D68" s="14" t="s">
        <v>283</v>
      </c>
      <c r="E68" s="14" t="s">
        <v>14</v>
      </c>
      <c r="F68" s="77">
        <v>326171</v>
      </c>
    </row>
    <row r="69" spans="1:6" x14ac:dyDescent="0.25">
      <c r="A69" s="16" t="s">
        <v>24</v>
      </c>
      <c r="B69" s="70" t="s">
        <v>8</v>
      </c>
      <c r="C69" s="70" t="s">
        <v>12</v>
      </c>
      <c r="D69" s="70"/>
      <c r="E69" s="70"/>
      <c r="F69" s="119">
        <f>F70</f>
        <v>1750000</v>
      </c>
    </row>
    <row r="70" spans="1:6" ht="51" x14ac:dyDescent="0.25">
      <c r="A70" s="13" t="s">
        <v>80</v>
      </c>
      <c r="B70" s="14" t="s">
        <v>8</v>
      </c>
      <c r="C70" s="14" t="s">
        <v>12</v>
      </c>
      <c r="D70" s="15" t="s">
        <v>56</v>
      </c>
      <c r="E70" s="14"/>
      <c r="F70" s="77">
        <f>F71</f>
        <v>1750000</v>
      </c>
    </row>
    <row r="71" spans="1:6" x14ac:dyDescent="0.25">
      <c r="A71" s="13" t="s">
        <v>97</v>
      </c>
      <c r="B71" s="14" t="s">
        <v>8</v>
      </c>
      <c r="C71" s="14" t="s">
        <v>12</v>
      </c>
      <c r="D71" s="15" t="s">
        <v>62</v>
      </c>
      <c r="E71" s="14"/>
      <c r="F71" s="77">
        <f>F72+F74</f>
        <v>1750000</v>
      </c>
    </row>
    <row r="72" spans="1:6" ht="25.5" x14ac:dyDescent="0.25">
      <c r="A72" s="21" t="s">
        <v>100</v>
      </c>
      <c r="B72" s="14" t="s">
        <v>8</v>
      </c>
      <c r="C72" s="14" t="s">
        <v>12</v>
      </c>
      <c r="D72" s="15" t="s">
        <v>65</v>
      </c>
      <c r="E72" s="14"/>
      <c r="F72" s="77">
        <f>SUM(F73:F73)</f>
        <v>500000</v>
      </c>
    </row>
    <row r="73" spans="1:6" ht="51" x14ac:dyDescent="0.25">
      <c r="A73" s="22" t="s">
        <v>103</v>
      </c>
      <c r="B73" s="14" t="s">
        <v>8</v>
      </c>
      <c r="C73" s="14" t="s">
        <v>12</v>
      </c>
      <c r="D73" s="14" t="s">
        <v>101</v>
      </c>
      <c r="E73" s="14" t="s">
        <v>14</v>
      </c>
      <c r="F73" s="77">
        <v>500000</v>
      </c>
    </row>
    <row r="74" spans="1:6" ht="38.25" x14ac:dyDescent="0.25">
      <c r="A74" s="21" t="s">
        <v>102</v>
      </c>
      <c r="B74" s="14" t="s">
        <v>8</v>
      </c>
      <c r="C74" s="14" t="s">
        <v>12</v>
      </c>
      <c r="D74" s="15" t="s">
        <v>104</v>
      </c>
      <c r="E74" s="14"/>
      <c r="F74" s="77">
        <f>SUM(F75:F78)</f>
        <v>1250000</v>
      </c>
    </row>
    <row r="75" spans="1:6" ht="51" x14ac:dyDescent="0.25">
      <c r="A75" s="22" t="s">
        <v>144</v>
      </c>
      <c r="B75" s="14" t="s">
        <v>8</v>
      </c>
      <c r="C75" s="14" t="s">
        <v>12</v>
      </c>
      <c r="D75" s="14" t="s">
        <v>105</v>
      </c>
      <c r="E75" s="14" t="s">
        <v>14</v>
      </c>
      <c r="F75" s="77">
        <v>300000</v>
      </c>
    </row>
    <row r="76" spans="1:6" s="5" customFormat="1" ht="51" x14ac:dyDescent="0.2">
      <c r="A76" s="22" t="s">
        <v>350</v>
      </c>
      <c r="B76" s="14" t="s">
        <v>8</v>
      </c>
      <c r="C76" s="14" t="s">
        <v>12</v>
      </c>
      <c r="D76" s="14" t="s">
        <v>106</v>
      </c>
      <c r="E76" s="14" t="s">
        <v>14</v>
      </c>
      <c r="F76" s="77">
        <v>300000</v>
      </c>
    </row>
    <row r="77" spans="1:6" s="5" customFormat="1" ht="51" x14ac:dyDescent="0.2">
      <c r="A77" s="22" t="s">
        <v>145</v>
      </c>
      <c r="B77" s="14" t="s">
        <v>8</v>
      </c>
      <c r="C77" s="14" t="s">
        <v>12</v>
      </c>
      <c r="D77" s="14" t="s">
        <v>107</v>
      </c>
      <c r="E77" s="14" t="s">
        <v>206</v>
      </c>
      <c r="F77" s="77"/>
    </row>
    <row r="78" spans="1:6" s="5" customFormat="1" ht="38.25" x14ac:dyDescent="0.2">
      <c r="A78" s="22" t="s">
        <v>146</v>
      </c>
      <c r="B78" s="14" t="s">
        <v>8</v>
      </c>
      <c r="C78" s="14" t="s">
        <v>12</v>
      </c>
      <c r="D78" s="14" t="s">
        <v>108</v>
      </c>
      <c r="E78" s="14" t="s">
        <v>14</v>
      </c>
      <c r="F78" s="77">
        <v>650000</v>
      </c>
    </row>
    <row r="79" spans="1:6" s="5" customFormat="1" ht="12.75" x14ac:dyDescent="0.2">
      <c r="A79" s="16" t="s">
        <v>25</v>
      </c>
      <c r="B79" s="70" t="s">
        <v>13</v>
      </c>
      <c r="C79" s="70"/>
      <c r="D79" s="70"/>
      <c r="E79" s="70"/>
      <c r="F79" s="119">
        <f>F80+F85+F93</f>
        <v>19532887</v>
      </c>
    </row>
    <row r="80" spans="1:6" s="5" customFormat="1" ht="12.75" x14ac:dyDescent="0.2">
      <c r="A80" s="66" t="s">
        <v>26</v>
      </c>
      <c r="B80" s="107" t="s">
        <v>13</v>
      </c>
      <c r="C80" s="107" t="s">
        <v>6</v>
      </c>
      <c r="D80" s="107"/>
      <c r="E80" s="107"/>
      <c r="F80" s="115">
        <f>F81</f>
        <v>200000</v>
      </c>
    </row>
    <row r="81" spans="1:6" s="5" customFormat="1" ht="51" x14ac:dyDescent="0.2">
      <c r="A81" s="13" t="s">
        <v>80</v>
      </c>
      <c r="B81" s="14" t="s">
        <v>13</v>
      </c>
      <c r="C81" s="14" t="s">
        <v>6</v>
      </c>
      <c r="D81" s="15" t="s">
        <v>56</v>
      </c>
      <c r="E81" s="14"/>
      <c r="F81" s="77">
        <f>F82</f>
        <v>200000</v>
      </c>
    </row>
    <row r="82" spans="1:6" s="5" customFormat="1" ht="38.25" x14ac:dyDescent="0.2">
      <c r="A82" s="13" t="s">
        <v>109</v>
      </c>
      <c r="B82" s="14" t="s">
        <v>13</v>
      </c>
      <c r="C82" s="14" t="s">
        <v>6</v>
      </c>
      <c r="D82" s="15" t="s">
        <v>66</v>
      </c>
      <c r="E82" s="14"/>
      <c r="F82" s="77">
        <f>F83</f>
        <v>200000</v>
      </c>
    </row>
    <row r="83" spans="1:6" s="5" customFormat="1" ht="51" x14ac:dyDescent="0.2">
      <c r="A83" s="21" t="s">
        <v>110</v>
      </c>
      <c r="B83" s="14" t="s">
        <v>13</v>
      </c>
      <c r="C83" s="14" t="s">
        <v>6</v>
      </c>
      <c r="D83" s="15" t="s">
        <v>67</v>
      </c>
      <c r="E83" s="14"/>
      <c r="F83" s="77">
        <f>SUM(F84:F84)</f>
        <v>200000</v>
      </c>
    </row>
    <row r="84" spans="1:6" s="5" customFormat="1" ht="63.75" x14ac:dyDescent="0.2">
      <c r="A84" s="22" t="s">
        <v>314</v>
      </c>
      <c r="B84" s="14" t="s">
        <v>13</v>
      </c>
      <c r="C84" s="14" t="s">
        <v>6</v>
      </c>
      <c r="D84" s="74" t="s">
        <v>292</v>
      </c>
      <c r="E84" s="14" t="s">
        <v>14</v>
      </c>
      <c r="F84" s="77">
        <v>200000</v>
      </c>
    </row>
    <row r="85" spans="1:6" s="5" customFormat="1" ht="12.75" x14ac:dyDescent="0.2">
      <c r="A85" s="66" t="s">
        <v>44</v>
      </c>
      <c r="B85" s="107" t="s">
        <v>13</v>
      </c>
      <c r="C85" s="107" t="s">
        <v>10</v>
      </c>
      <c r="D85" s="107"/>
      <c r="E85" s="107"/>
      <c r="F85" s="115">
        <f>F86</f>
        <v>7062971</v>
      </c>
    </row>
    <row r="86" spans="1:6" s="5" customFormat="1" ht="51" x14ac:dyDescent="0.2">
      <c r="A86" s="13" t="s">
        <v>80</v>
      </c>
      <c r="B86" s="14" t="s">
        <v>13</v>
      </c>
      <c r="C86" s="14" t="s">
        <v>10</v>
      </c>
      <c r="D86" s="15" t="s">
        <v>56</v>
      </c>
      <c r="E86" s="14"/>
      <c r="F86" s="77">
        <f>F87</f>
        <v>7062971</v>
      </c>
    </row>
    <row r="87" spans="1:6" s="5" customFormat="1" ht="38.25" x14ac:dyDescent="0.2">
      <c r="A87" s="13" t="s">
        <v>109</v>
      </c>
      <c r="B87" s="14" t="s">
        <v>13</v>
      </c>
      <c r="C87" s="14" t="s">
        <v>10</v>
      </c>
      <c r="D87" s="15" t="s">
        <v>66</v>
      </c>
      <c r="E87" s="14"/>
      <c r="F87" s="77">
        <f>F88</f>
        <v>7062971</v>
      </c>
    </row>
    <row r="88" spans="1:6" s="5" customFormat="1" ht="38.25" x14ac:dyDescent="0.2">
      <c r="A88" s="21" t="s">
        <v>111</v>
      </c>
      <c r="B88" s="14" t="s">
        <v>13</v>
      </c>
      <c r="C88" s="14" t="s">
        <v>10</v>
      </c>
      <c r="D88" s="15" t="s">
        <v>73</v>
      </c>
      <c r="E88" s="14"/>
      <c r="F88" s="77">
        <f>SUM(F89:F92)</f>
        <v>7062971</v>
      </c>
    </row>
    <row r="89" spans="1:6" s="73" customFormat="1" ht="63.75" x14ac:dyDescent="0.25">
      <c r="A89" s="47" t="s">
        <v>112</v>
      </c>
      <c r="B89" s="107" t="s">
        <v>13</v>
      </c>
      <c r="C89" s="107" t="s">
        <v>10</v>
      </c>
      <c r="D89" s="107" t="s">
        <v>113</v>
      </c>
      <c r="E89" s="107" t="s">
        <v>206</v>
      </c>
      <c r="F89" s="115">
        <v>3862971</v>
      </c>
    </row>
    <row r="90" spans="1:6" s="73" customFormat="1" ht="51" hidden="1" x14ac:dyDescent="0.25">
      <c r="A90" s="47" t="s">
        <v>147</v>
      </c>
      <c r="B90" s="107" t="s">
        <v>13</v>
      </c>
      <c r="C90" s="107" t="s">
        <v>10</v>
      </c>
      <c r="D90" s="107" t="s">
        <v>114</v>
      </c>
      <c r="E90" s="107" t="s">
        <v>206</v>
      </c>
      <c r="F90" s="115"/>
    </row>
    <row r="91" spans="1:6" s="73" customFormat="1" ht="51" x14ac:dyDescent="0.25">
      <c r="A91" s="47" t="s">
        <v>148</v>
      </c>
      <c r="B91" s="107" t="s">
        <v>13</v>
      </c>
      <c r="C91" s="107" t="s">
        <v>10</v>
      </c>
      <c r="D91" s="107" t="s">
        <v>115</v>
      </c>
      <c r="E91" s="107" t="s">
        <v>14</v>
      </c>
      <c r="F91" s="115">
        <v>1000000</v>
      </c>
    </row>
    <row r="92" spans="1:6" s="73" customFormat="1" ht="51" x14ac:dyDescent="0.25">
      <c r="A92" s="47" t="s">
        <v>352</v>
      </c>
      <c r="B92" s="107" t="s">
        <v>13</v>
      </c>
      <c r="C92" s="107" t="s">
        <v>10</v>
      </c>
      <c r="D92" s="107" t="s">
        <v>315</v>
      </c>
      <c r="E92" s="107" t="s">
        <v>14</v>
      </c>
      <c r="F92" s="115">
        <v>2200000</v>
      </c>
    </row>
    <row r="93" spans="1:6" s="73" customFormat="1" x14ac:dyDescent="0.25">
      <c r="A93" s="66" t="s">
        <v>27</v>
      </c>
      <c r="B93" s="107" t="s">
        <v>13</v>
      </c>
      <c r="C93" s="107" t="s">
        <v>7</v>
      </c>
      <c r="D93" s="107"/>
      <c r="E93" s="107"/>
      <c r="F93" s="115">
        <f>F94</f>
        <v>12269916</v>
      </c>
    </row>
    <row r="94" spans="1:6" s="73" customFormat="1" ht="51" x14ac:dyDescent="0.25">
      <c r="A94" s="66" t="s">
        <v>80</v>
      </c>
      <c r="B94" s="107" t="s">
        <v>13</v>
      </c>
      <c r="C94" s="107" t="s">
        <v>7</v>
      </c>
      <c r="D94" s="116" t="s">
        <v>56</v>
      </c>
      <c r="E94" s="107"/>
      <c r="F94" s="115">
        <f>F95</f>
        <v>12269916</v>
      </c>
    </row>
    <row r="95" spans="1:6" ht="38.25" x14ac:dyDescent="0.25">
      <c r="A95" s="66" t="s">
        <v>109</v>
      </c>
      <c r="B95" s="107" t="s">
        <v>13</v>
      </c>
      <c r="C95" s="107" t="s">
        <v>7</v>
      </c>
      <c r="D95" s="116" t="s">
        <v>66</v>
      </c>
      <c r="E95" s="107"/>
      <c r="F95" s="115">
        <f>F96</f>
        <v>12269916</v>
      </c>
    </row>
    <row r="96" spans="1:6" ht="25.5" x14ac:dyDescent="0.25">
      <c r="A96" s="47" t="s">
        <v>116</v>
      </c>
      <c r="B96" s="107" t="s">
        <v>13</v>
      </c>
      <c r="C96" s="107" t="s">
        <v>7</v>
      </c>
      <c r="D96" s="116" t="s">
        <v>71</v>
      </c>
      <c r="E96" s="107"/>
      <c r="F96" s="115">
        <f>SUM(F97:F105)</f>
        <v>12269916</v>
      </c>
    </row>
    <row r="97" spans="1:6" ht="38.25" x14ac:dyDescent="0.25">
      <c r="A97" s="47" t="s">
        <v>149</v>
      </c>
      <c r="B97" s="107" t="s">
        <v>13</v>
      </c>
      <c r="C97" s="107" t="s">
        <v>7</v>
      </c>
      <c r="D97" s="107" t="s">
        <v>117</v>
      </c>
      <c r="E97" s="107" t="s">
        <v>14</v>
      </c>
      <c r="F97" s="115">
        <v>2649000</v>
      </c>
    </row>
    <row r="98" spans="1:6" ht="51" x14ac:dyDescent="0.25">
      <c r="A98" s="47" t="s">
        <v>150</v>
      </c>
      <c r="B98" s="107" t="s">
        <v>13</v>
      </c>
      <c r="C98" s="107" t="s">
        <v>7</v>
      </c>
      <c r="D98" s="107" t="s">
        <v>72</v>
      </c>
      <c r="E98" s="107" t="s">
        <v>14</v>
      </c>
      <c r="F98" s="115">
        <v>1500000</v>
      </c>
    </row>
    <row r="99" spans="1:6" ht="38.25" hidden="1" x14ac:dyDescent="0.25">
      <c r="A99" s="47" t="s">
        <v>151</v>
      </c>
      <c r="B99" s="107" t="s">
        <v>13</v>
      </c>
      <c r="C99" s="107" t="s">
        <v>7</v>
      </c>
      <c r="D99" s="107" t="s">
        <v>135</v>
      </c>
      <c r="E99" s="107" t="s">
        <v>206</v>
      </c>
      <c r="F99" s="115"/>
    </row>
    <row r="100" spans="1:6" ht="38.25" x14ac:dyDescent="0.25">
      <c r="A100" s="47" t="s">
        <v>152</v>
      </c>
      <c r="B100" s="107" t="s">
        <v>13</v>
      </c>
      <c r="C100" s="107" t="s">
        <v>7</v>
      </c>
      <c r="D100" s="107" t="s">
        <v>136</v>
      </c>
      <c r="E100" s="107" t="s">
        <v>14</v>
      </c>
      <c r="F100" s="115">
        <v>400000</v>
      </c>
    </row>
    <row r="101" spans="1:6" ht="51" x14ac:dyDescent="0.25">
      <c r="A101" s="47" t="s">
        <v>153</v>
      </c>
      <c r="B101" s="107" t="s">
        <v>13</v>
      </c>
      <c r="C101" s="107" t="s">
        <v>7</v>
      </c>
      <c r="D101" s="107" t="s">
        <v>137</v>
      </c>
      <c r="E101" s="107" t="s">
        <v>14</v>
      </c>
      <c r="F101" s="115">
        <v>7133516</v>
      </c>
    </row>
    <row r="102" spans="1:6" ht="51" x14ac:dyDescent="0.25">
      <c r="A102" s="96" t="s">
        <v>353</v>
      </c>
      <c r="B102" s="107" t="s">
        <v>13</v>
      </c>
      <c r="C102" s="107" t="s">
        <v>7</v>
      </c>
      <c r="D102" s="107" t="s">
        <v>316</v>
      </c>
      <c r="E102" s="107" t="s">
        <v>14</v>
      </c>
      <c r="F102" s="115">
        <v>90400</v>
      </c>
    </row>
    <row r="103" spans="1:6" ht="63.75" x14ac:dyDescent="0.25">
      <c r="A103" s="47" t="s">
        <v>354</v>
      </c>
      <c r="B103" s="107" t="s">
        <v>13</v>
      </c>
      <c r="C103" s="107" t="s">
        <v>7</v>
      </c>
      <c r="D103" s="107" t="s">
        <v>317</v>
      </c>
      <c r="E103" s="107" t="s">
        <v>14</v>
      </c>
      <c r="F103" s="115">
        <v>5000</v>
      </c>
    </row>
    <row r="104" spans="1:6" ht="51" x14ac:dyDescent="0.25">
      <c r="A104" s="47" t="s">
        <v>355</v>
      </c>
      <c r="B104" s="107" t="s">
        <v>13</v>
      </c>
      <c r="C104" s="107" t="s">
        <v>7</v>
      </c>
      <c r="D104" s="107" t="s">
        <v>318</v>
      </c>
      <c r="E104" s="107" t="s">
        <v>14</v>
      </c>
      <c r="F104" s="115">
        <v>292000</v>
      </c>
    </row>
    <row r="105" spans="1:6" ht="51" x14ac:dyDescent="0.25">
      <c r="A105" s="47" t="s">
        <v>319</v>
      </c>
      <c r="B105" s="107" t="s">
        <v>13</v>
      </c>
      <c r="C105" s="107" t="s">
        <v>7</v>
      </c>
      <c r="D105" s="107" t="s">
        <v>320</v>
      </c>
      <c r="E105" s="107" t="s">
        <v>14</v>
      </c>
      <c r="F105" s="115">
        <v>200000</v>
      </c>
    </row>
    <row r="106" spans="1:6" ht="25.5" x14ac:dyDescent="0.25">
      <c r="A106" s="16" t="s">
        <v>321</v>
      </c>
      <c r="B106" s="70"/>
      <c r="C106" s="70"/>
      <c r="D106" s="70"/>
      <c r="E106" s="70"/>
      <c r="F106" s="119">
        <f>F108</f>
        <v>3973162</v>
      </c>
    </row>
    <row r="107" spans="1:6" x14ac:dyDescent="0.25">
      <c r="A107" s="16" t="s">
        <v>74</v>
      </c>
      <c r="B107" s="107" t="s">
        <v>15</v>
      </c>
      <c r="C107" s="70"/>
      <c r="D107" s="70"/>
      <c r="E107" s="70"/>
      <c r="F107" s="119">
        <f>F108</f>
        <v>3973162</v>
      </c>
    </row>
    <row r="108" spans="1:6" x14ac:dyDescent="0.25">
      <c r="A108" s="66" t="s">
        <v>75</v>
      </c>
      <c r="B108" s="107" t="s">
        <v>15</v>
      </c>
      <c r="C108" s="107" t="s">
        <v>6</v>
      </c>
      <c r="D108" s="107"/>
      <c r="E108" s="107"/>
      <c r="F108" s="115">
        <f>F109</f>
        <v>3973162</v>
      </c>
    </row>
    <row r="109" spans="1:6" ht="51" x14ac:dyDescent="0.25">
      <c r="A109" s="66" t="s">
        <v>80</v>
      </c>
      <c r="B109" s="107" t="s">
        <v>15</v>
      </c>
      <c r="C109" s="107" t="s">
        <v>6</v>
      </c>
      <c r="D109" s="116" t="s">
        <v>56</v>
      </c>
      <c r="E109" s="107"/>
      <c r="F109" s="115">
        <f>F110</f>
        <v>3973162</v>
      </c>
    </row>
    <row r="110" spans="1:6" ht="38.25" x14ac:dyDescent="0.25">
      <c r="A110" s="66" t="s">
        <v>190</v>
      </c>
      <c r="B110" s="107" t="s">
        <v>15</v>
      </c>
      <c r="C110" s="107" t="s">
        <v>6</v>
      </c>
      <c r="D110" s="116" t="s">
        <v>191</v>
      </c>
      <c r="E110" s="107"/>
      <c r="F110" s="115">
        <f>F111+F116</f>
        <v>3973162</v>
      </c>
    </row>
    <row r="111" spans="1:6" ht="25.5" x14ac:dyDescent="0.25">
      <c r="A111" s="47" t="s">
        <v>201</v>
      </c>
      <c r="B111" s="107" t="s">
        <v>15</v>
      </c>
      <c r="C111" s="107" t="s">
        <v>6</v>
      </c>
      <c r="D111" s="116" t="s">
        <v>192</v>
      </c>
      <c r="E111" s="107"/>
      <c r="F111" s="115">
        <f>SUM(F112:F115)</f>
        <v>3396323</v>
      </c>
    </row>
    <row r="112" spans="1:6" ht="76.5" x14ac:dyDescent="0.25">
      <c r="A112" s="47" t="s">
        <v>357</v>
      </c>
      <c r="B112" s="107" t="s">
        <v>15</v>
      </c>
      <c r="C112" s="107" t="s">
        <v>6</v>
      </c>
      <c r="D112" s="107" t="s">
        <v>193</v>
      </c>
      <c r="E112" s="107" t="s">
        <v>307</v>
      </c>
      <c r="F112" s="115">
        <v>1638817</v>
      </c>
    </row>
    <row r="113" spans="1:6" ht="76.5" hidden="1" x14ac:dyDescent="0.25">
      <c r="A113" s="47" t="s">
        <v>154</v>
      </c>
      <c r="B113" s="107" t="s">
        <v>15</v>
      </c>
      <c r="C113" s="107" t="s">
        <v>6</v>
      </c>
      <c r="D113" s="107" t="s">
        <v>193</v>
      </c>
      <c r="E113" s="107" t="s">
        <v>207</v>
      </c>
      <c r="F113" s="115"/>
    </row>
    <row r="114" spans="1:6" ht="51" x14ac:dyDescent="0.25">
      <c r="A114" s="47" t="s">
        <v>358</v>
      </c>
      <c r="B114" s="107" t="s">
        <v>15</v>
      </c>
      <c r="C114" s="107" t="s">
        <v>6</v>
      </c>
      <c r="D114" s="107" t="s">
        <v>193</v>
      </c>
      <c r="E114" s="107" t="s">
        <v>14</v>
      </c>
      <c r="F114" s="115">
        <v>1756506</v>
      </c>
    </row>
    <row r="115" spans="1:6" ht="38.25" x14ac:dyDescent="0.25">
      <c r="A115" s="47" t="s">
        <v>359</v>
      </c>
      <c r="B115" s="107" t="s">
        <v>15</v>
      </c>
      <c r="C115" s="107" t="s">
        <v>6</v>
      </c>
      <c r="D115" s="107" t="s">
        <v>193</v>
      </c>
      <c r="E115" s="107" t="s">
        <v>308</v>
      </c>
      <c r="F115" s="115">
        <v>1000</v>
      </c>
    </row>
    <row r="116" spans="1:6" ht="38.25" x14ac:dyDescent="0.25">
      <c r="A116" s="47" t="s">
        <v>210</v>
      </c>
      <c r="B116" s="107" t="s">
        <v>15</v>
      </c>
      <c r="C116" s="107" t="s">
        <v>6</v>
      </c>
      <c r="D116" s="116" t="s">
        <v>194</v>
      </c>
      <c r="E116" s="107"/>
      <c r="F116" s="115">
        <f>SUM(F117:F119)</f>
        <v>576839</v>
      </c>
    </row>
    <row r="117" spans="1:6" ht="76.5" x14ac:dyDescent="0.25">
      <c r="A117" s="47" t="s">
        <v>357</v>
      </c>
      <c r="B117" s="107" t="s">
        <v>15</v>
      </c>
      <c r="C117" s="107" t="s">
        <v>6</v>
      </c>
      <c r="D117" s="107" t="s">
        <v>195</v>
      </c>
      <c r="E117" s="107" t="s">
        <v>307</v>
      </c>
      <c r="F117" s="115">
        <v>513436</v>
      </c>
    </row>
    <row r="118" spans="1:6" ht="76.5" hidden="1" x14ac:dyDescent="0.25">
      <c r="A118" s="47" t="s">
        <v>154</v>
      </c>
      <c r="B118" s="107" t="s">
        <v>15</v>
      </c>
      <c r="C118" s="107" t="s">
        <v>6</v>
      </c>
      <c r="D118" s="107" t="s">
        <v>195</v>
      </c>
      <c r="E118" s="107" t="s">
        <v>207</v>
      </c>
      <c r="F118" s="115"/>
    </row>
    <row r="119" spans="1:6" s="73" customFormat="1" ht="51" x14ac:dyDescent="0.25">
      <c r="A119" s="47" t="s">
        <v>358</v>
      </c>
      <c r="B119" s="107" t="s">
        <v>15</v>
      </c>
      <c r="C119" s="107" t="s">
        <v>6</v>
      </c>
      <c r="D119" s="107" t="s">
        <v>195</v>
      </c>
      <c r="E119" s="107" t="s">
        <v>14</v>
      </c>
      <c r="F119" s="115">
        <v>63403</v>
      </c>
    </row>
    <row r="120" spans="1:6" x14ac:dyDescent="0.25">
      <c r="A120" s="16" t="s">
        <v>28</v>
      </c>
      <c r="B120" s="70" t="s">
        <v>16</v>
      </c>
      <c r="C120" s="107"/>
      <c r="D120" s="107"/>
      <c r="E120" s="107"/>
      <c r="F120" s="119">
        <f>F121</f>
        <v>309600</v>
      </c>
    </row>
    <row r="121" spans="1:6" x14ac:dyDescent="0.25">
      <c r="A121" s="66" t="s">
        <v>77</v>
      </c>
      <c r="B121" s="107" t="s">
        <v>16</v>
      </c>
      <c r="C121" s="107" t="s">
        <v>6</v>
      </c>
      <c r="D121" s="107"/>
      <c r="E121" s="107"/>
      <c r="F121" s="115">
        <f>F122</f>
        <v>309600</v>
      </c>
    </row>
    <row r="122" spans="1:6" ht="51" x14ac:dyDescent="0.25">
      <c r="A122" s="66" t="s">
        <v>80</v>
      </c>
      <c r="B122" s="107" t="s">
        <v>16</v>
      </c>
      <c r="C122" s="107" t="s">
        <v>6</v>
      </c>
      <c r="D122" s="116" t="s">
        <v>56</v>
      </c>
      <c r="E122" s="107"/>
      <c r="F122" s="115">
        <f>F123</f>
        <v>309600</v>
      </c>
    </row>
    <row r="123" spans="1:6" ht="38.25" x14ac:dyDescent="0.25">
      <c r="A123" s="66" t="s">
        <v>118</v>
      </c>
      <c r="B123" s="107" t="s">
        <v>16</v>
      </c>
      <c r="C123" s="107" t="s">
        <v>6</v>
      </c>
      <c r="D123" s="116" t="s">
        <v>57</v>
      </c>
      <c r="E123" s="107"/>
      <c r="F123" s="115">
        <f>F124</f>
        <v>309600</v>
      </c>
    </row>
    <row r="124" spans="1:6" ht="25.5" x14ac:dyDescent="0.25">
      <c r="A124" s="47" t="s">
        <v>120</v>
      </c>
      <c r="B124" s="107" t="s">
        <v>16</v>
      </c>
      <c r="C124" s="107" t="s">
        <v>6</v>
      </c>
      <c r="D124" s="116" t="s">
        <v>119</v>
      </c>
      <c r="E124" s="107"/>
      <c r="F124" s="115">
        <f>SUM(F125:F125)</f>
        <v>309600</v>
      </c>
    </row>
    <row r="125" spans="1:6" ht="38.25" x14ac:dyDescent="0.25">
      <c r="A125" s="47" t="s">
        <v>361</v>
      </c>
      <c r="B125" s="107" t="s">
        <v>16</v>
      </c>
      <c r="C125" s="107" t="s">
        <v>6</v>
      </c>
      <c r="D125" s="107" t="s">
        <v>122</v>
      </c>
      <c r="E125" s="107" t="s">
        <v>17</v>
      </c>
      <c r="F125" s="115">
        <v>309600</v>
      </c>
    </row>
    <row r="126" spans="1:6" x14ac:dyDescent="0.25">
      <c r="A126" s="66" t="s">
        <v>123</v>
      </c>
      <c r="B126" s="107" t="s">
        <v>43</v>
      </c>
      <c r="C126" s="107"/>
      <c r="D126" s="107"/>
      <c r="E126" s="107"/>
      <c r="F126" s="115">
        <f>F127</f>
        <v>10205000</v>
      </c>
    </row>
    <row r="127" spans="1:6" x14ac:dyDescent="0.25">
      <c r="A127" s="66" t="s">
        <v>124</v>
      </c>
      <c r="B127" s="107" t="s">
        <v>43</v>
      </c>
      <c r="C127" s="107" t="s">
        <v>10</v>
      </c>
      <c r="D127" s="107"/>
      <c r="E127" s="107"/>
      <c r="F127" s="115">
        <f>F128</f>
        <v>10205000</v>
      </c>
    </row>
    <row r="128" spans="1:6" ht="51" x14ac:dyDescent="0.25">
      <c r="A128" s="66" t="s">
        <v>80</v>
      </c>
      <c r="B128" s="107" t="s">
        <v>43</v>
      </c>
      <c r="C128" s="107" t="s">
        <v>10</v>
      </c>
      <c r="D128" s="116" t="s">
        <v>56</v>
      </c>
      <c r="E128" s="107"/>
      <c r="F128" s="115">
        <f>F129</f>
        <v>10205000</v>
      </c>
    </row>
    <row r="129" spans="1:6" ht="38.25" x14ac:dyDescent="0.25">
      <c r="A129" s="66" t="s">
        <v>190</v>
      </c>
      <c r="B129" s="107" t="s">
        <v>43</v>
      </c>
      <c r="C129" s="107" t="s">
        <v>10</v>
      </c>
      <c r="D129" s="116" t="s">
        <v>191</v>
      </c>
      <c r="E129" s="107"/>
      <c r="F129" s="115">
        <f>F130+F136</f>
        <v>10205000</v>
      </c>
    </row>
    <row r="130" spans="1:6" ht="25.5" x14ac:dyDescent="0.25">
      <c r="A130" s="47" t="s">
        <v>155</v>
      </c>
      <c r="B130" s="107" t="s">
        <v>43</v>
      </c>
      <c r="C130" s="107" t="s">
        <v>10</v>
      </c>
      <c r="D130" s="116" t="s">
        <v>208</v>
      </c>
      <c r="E130" s="107"/>
      <c r="F130" s="115">
        <f>SUM(F131:F131)</f>
        <v>10000000</v>
      </c>
    </row>
    <row r="131" spans="1:6" ht="51" x14ac:dyDescent="0.25">
      <c r="A131" s="47" t="s">
        <v>360</v>
      </c>
      <c r="B131" s="107" t="s">
        <v>43</v>
      </c>
      <c r="C131" s="107" t="s">
        <v>10</v>
      </c>
      <c r="D131" s="107" t="s">
        <v>209</v>
      </c>
      <c r="E131" s="107" t="s">
        <v>322</v>
      </c>
      <c r="F131" s="115">
        <v>10000000</v>
      </c>
    </row>
    <row r="132" spans="1:6" x14ac:dyDescent="0.25">
      <c r="A132" s="66" t="s">
        <v>370</v>
      </c>
      <c r="B132" s="107" t="s">
        <v>43</v>
      </c>
      <c r="C132" s="107" t="s">
        <v>13</v>
      </c>
      <c r="D132" s="107"/>
      <c r="E132" s="107"/>
      <c r="F132" s="115">
        <f>F133</f>
        <v>205000</v>
      </c>
    </row>
    <row r="133" spans="1:6" ht="51" x14ac:dyDescent="0.25">
      <c r="A133" s="66" t="s">
        <v>80</v>
      </c>
      <c r="B133" s="107" t="s">
        <v>43</v>
      </c>
      <c r="C133" s="107" t="s">
        <v>13</v>
      </c>
      <c r="D133" s="116" t="s">
        <v>56</v>
      </c>
      <c r="E133" s="107"/>
      <c r="F133" s="115">
        <f>F134</f>
        <v>205000</v>
      </c>
    </row>
    <row r="134" spans="1:6" ht="38.25" x14ac:dyDescent="0.25">
      <c r="A134" s="66" t="s">
        <v>190</v>
      </c>
      <c r="B134" s="107" t="s">
        <v>43</v>
      </c>
      <c r="C134" s="107" t="s">
        <v>13</v>
      </c>
      <c r="D134" s="116" t="s">
        <v>191</v>
      </c>
      <c r="E134" s="107"/>
      <c r="F134" s="115">
        <f>F135</f>
        <v>205000</v>
      </c>
    </row>
    <row r="135" spans="1:6" ht="25.5" x14ac:dyDescent="0.25">
      <c r="A135" s="47" t="s">
        <v>155</v>
      </c>
      <c r="B135" s="107" t="s">
        <v>43</v>
      </c>
      <c r="C135" s="107" t="s">
        <v>13</v>
      </c>
      <c r="D135" s="116" t="s">
        <v>208</v>
      </c>
      <c r="E135" s="107"/>
      <c r="F135" s="115">
        <f>SUM(F136:F136)</f>
        <v>205000</v>
      </c>
    </row>
    <row r="136" spans="1:6" ht="51" x14ac:dyDescent="0.25">
      <c r="A136" s="43" t="s">
        <v>216</v>
      </c>
      <c r="B136" s="107" t="s">
        <v>43</v>
      </c>
      <c r="C136" s="107" t="s">
        <v>13</v>
      </c>
      <c r="D136" s="114" t="s">
        <v>323</v>
      </c>
      <c r="E136" s="107" t="s">
        <v>14</v>
      </c>
      <c r="F136" s="115">
        <v>205000</v>
      </c>
    </row>
    <row r="137" spans="1:6" ht="25.5" x14ac:dyDescent="0.25">
      <c r="A137" s="66" t="s">
        <v>126</v>
      </c>
      <c r="B137" s="107" t="s">
        <v>9</v>
      </c>
      <c r="C137" s="107"/>
      <c r="D137" s="107"/>
      <c r="E137" s="107"/>
      <c r="F137" s="115">
        <f>F138</f>
        <v>82978</v>
      </c>
    </row>
    <row r="138" spans="1:6" ht="25.5" x14ac:dyDescent="0.25">
      <c r="A138" s="66" t="s">
        <v>125</v>
      </c>
      <c r="B138" s="107" t="s">
        <v>9</v>
      </c>
      <c r="C138" s="107" t="s">
        <v>6</v>
      </c>
      <c r="D138" s="107"/>
      <c r="E138" s="107"/>
      <c r="F138" s="115">
        <f>F139</f>
        <v>82978</v>
      </c>
    </row>
    <row r="139" spans="1:6" ht="51" x14ac:dyDescent="0.25">
      <c r="A139" s="13" t="s">
        <v>80</v>
      </c>
      <c r="B139" s="14" t="s">
        <v>9</v>
      </c>
      <c r="C139" s="14" t="s">
        <v>6</v>
      </c>
      <c r="D139" s="15" t="s">
        <v>56</v>
      </c>
      <c r="E139" s="14"/>
      <c r="F139" s="77">
        <f>F140</f>
        <v>82978</v>
      </c>
    </row>
    <row r="140" spans="1:6" ht="25.5" x14ac:dyDescent="0.25">
      <c r="A140" s="13" t="s">
        <v>42</v>
      </c>
      <c r="B140" s="14" t="s">
        <v>9</v>
      </c>
      <c r="C140" s="14" t="s">
        <v>6</v>
      </c>
      <c r="D140" s="15" t="s">
        <v>127</v>
      </c>
      <c r="E140" s="14"/>
      <c r="F140" s="77">
        <f>F141</f>
        <v>82978</v>
      </c>
    </row>
    <row r="141" spans="1:6" ht="25.5" x14ac:dyDescent="0.25">
      <c r="A141" s="21" t="s">
        <v>128</v>
      </c>
      <c r="B141" s="14" t="s">
        <v>9</v>
      </c>
      <c r="C141" s="14" t="s">
        <v>6</v>
      </c>
      <c r="D141" s="15" t="s">
        <v>129</v>
      </c>
      <c r="E141" s="14"/>
      <c r="F141" s="77">
        <f>SUM(F142:F142)</f>
        <v>82978</v>
      </c>
    </row>
    <row r="142" spans="1:6" ht="25.5" x14ac:dyDescent="0.25">
      <c r="A142" s="22" t="s">
        <v>202</v>
      </c>
      <c r="B142" s="14" t="s">
        <v>9</v>
      </c>
      <c r="C142" s="14" t="s">
        <v>6</v>
      </c>
      <c r="D142" s="14" t="s">
        <v>130</v>
      </c>
      <c r="E142" s="14" t="s">
        <v>324</v>
      </c>
      <c r="F142" s="77">
        <v>82978</v>
      </c>
    </row>
    <row r="146" spans="1:6" s="5" customFormat="1" ht="12.75" x14ac:dyDescent="0.2">
      <c r="A146" s="68" t="s">
        <v>121</v>
      </c>
      <c r="B146" s="11"/>
      <c r="C146" s="11"/>
      <c r="D146" s="11"/>
      <c r="E146" s="102"/>
      <c r="F146" s="11"/>
    </row>
    <row r="147" spans="1:6" s="5" customFormat="1" ht="12.75" x14ac:dyDescent="0.2">
      <c r="A147" s="68" t="s">
        <v>131</v>
      </c>
      <c r="B147" s="11"/>
      <c r="C147" s="11"/>
      <c r="D147" s="11"/>
      <c r="E147" s="102"/>
      <c r="F147" s="11"/>
    </row>
  </sheetData>
  <mergeCells count="20">
    <mergeCell ref="D7:F7"/>
    <mergeCell ref="D8:G8"/>
    <mergeCell ref="D11:G11"/>
    <mergeCell ref="D12:G12"/>
    <mergeCell ref="F20:F21"/>
    <mergeCell ref="A14:F14"/>
    <mergeCell ref="A15:F15"/>
    <mergeCell ref="A16:F16"/>
    <mergeCell ref="A17:F17"/>
    <mergeCell ref="A18:F18"/>
    <mergeCell ref="A20:A21"/>
    <mergeCell ref="B20:B21"/>
    <mergeCell ref="C20:C21"/>
    <mergeCell ref="D20:D21"/>
    <mergeCell ref="E20:E21"/>
    <mergeCell ref="D1:G1"/>
    <mergeCell ref="D2:F2"/>
    <mergeCell ref="D4:F4"/>
    <mergeCell ref="D5:F5"/>
    <mergeCell ref="D6:F6"/>
  </mergeCells>
  <pageMargins left="0.7" right="0.7" top="0.75" bottom="0.75" header="0.3" footer="0.3"/>
  <pageSetup paperSize="9" scale="68" orientation="portrait" r:id="rId1"/>
  <rowBreaks count="1" manualBreakCount="1">
    <brk id="115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view="pageBreakPreview" topLeftCell="A34" zoomScaleNormal="100" zoomScaleSheetLayoutView="100" workbookViewId="0">
      <selection activeCell="E3" sqref="E3:G3"/>
    </sheetView>
  </sheetViews>
  <sheetFormatPr defaultRowHeight="12.75" x14ac:dyDescent="0.2"/>
  <cols>
    <col min="1" max="1" width="6.140625" style="25" customWidth="1"/>
    <col min="2" max="2" width="48.140625" style="26" customWidth="1"/>
    <col min="3" max="3" width="12.140625" style="49" customWidth="1"/>
    <col min="4" max="4" width="8.5703125" style="57" customWidth="1"/>
    <col min="5" max="5" width="9.28515625" style="57" customWidth="1"/>
    <col min="6" max="6" width="9.42578125" style="56" customWidth="1"/>
    <col min="7" max="7" width="21.5703125" style="41" customWidth="1"/>
    <col min="8" max="256" width="9.140625" style="25"/>
    <col min="257" max="257" width="6.140625" style="25" customWidth="1"/>
    <col min="258" max="258" width="48.140625" style="25" customWidth="1"/>
    <col min="259" max="259" width="12.140625" style="25" customWidth="1"/>
    <col min="260" max="260" width="8.5703125" style="25" customWidth="1"/>
    <col min="261" max="261" width="9.28515625" style="25" customWidth="1"/>
    <col min="262" max="262" width="9.42578125" style="25" customWidth="1"/>
    <col min="263" max="263" width="21.5703125" style="25" customWidth="1"/>
    <col min="264" max="512" width="9.140625" style="25"/>
    <col min="513" max="513" width="6.140625" style="25" customWidth="1"/>
    <col min="514" max="514" width="48.140625" style="25" customWidth="1"/>
    <col min="515" max="515" width="12.140625" style="25" customWidth="1"/>
    <col min="516" max="516" width="8.5703125" style="25" customWidth="1"/>
    <col min="517" max="517" width="9.28515625" style="25" customWidth="1"/>
    <col min="518" max="518" width="9.42578125" style="25" customWidth="1"/>
    <col min="519" max="519" width="21.5703125" style="25" customWidth="1"/>
    <col min="520" max="768" width="9.140625" style="25"/>
    <col min="769" max="769" width="6.140625" style="25" customWidth="1"/>
    <col min="770" max="770" width="48.140625" style="25" customWidth="1"/>
    <col min="771" max="771" width="12.140625" style="25" customWidth="1"/>
    <col min="772" max="772" width="8.5703125" style="25" customWidth="1"/>
    <col min="773" max="773" width="9.28515625" style="25" customWidth="1"/>
    <col min="774" max="774" width="9.42578125" style="25" customWidth="1"/>
    <col min="775" max="775" width="21.5703125" style="25" customWidth="1"/>
    <col min="776" max="1024" width="9.140625" style="25"/>
    <col min="1025" max="1025" width="6.140625" style="25" customWidth="1"/>
    <col min="1026" max="1026" width="48.140625" style="25" customWidth="1"/>
    <col min="1027" max="1027" width="12.140625" style="25" customWidth="1"/>
    <col min="1028" max="1028" width="8.5703125" style="25" customWidth="1"/>
    <col min="1029" max="1029" width="9.28515625" style="25" customWidth="1"/>
    <col min="1030" max="1030" width="9.42578125" style="25" customWidth="1"/>
    <col min="1031" max="1031" width="21.5703125" style="25" customWidth="1"/>
    <col min="1032" max="1280" width="9.140625" style="25"/>
    <col min="1281" max="1281" width="6.140625" style="25" customWidth="1"/>
    <col min="1282" max="1282" width="48.140625" style="25" customWidth="1"/>
    <col min="1283" max="1283" width="12.140625" style="25" customWidth="1"/>
    <col min="1284" max="1284" width="8.5703125" style="25" customWidth="1"/>
    <col min="1285" max="1285" width="9.28515625" style="25" customWidth="1"/>
    <col min="1286" max="1286" width="9.42578125" style="25" customWidth="1"/>
    <col min="1287" max="1287" width="21.5703125" style="25" customWidth="1"/>
    <col min="1288" max="1536" width="9.140625" style="25"/>
    <col min="1537" max="1537" width="6.140625" style="25" customWidth="1"/>
    <col min="1538" max="1538" width="48.140625" style="25" customWidth="1"/>
    <col min="1539" max="1539" width="12.140625" style="25" customWidth="1"/>
    <col min="1540" max="1540" width="8.5703125" style="25" customWidth="1"/>
    <col min="1541" max="1541" width="9.28515625" style="25" customWidth="1"/>
    <col min="1542" max="1542" width="9.42578125" style="25" customWidth="1"/>
    <col min="1543" max="1543" width="21.5703125" style="25" customWidth="1"/>
    <col min="1544" max="1792" width="9.140625" style="25"/>
    <col min="1793" max="1793" width="6.140625" style="25" customWidth="1"/>
    <col min="1794" max="1794" width="48.140625" style="25" customWidth="1"/>
    <col min="1795" max="1795" width="12.140625" style="25" customWidth="1"/>
    <col min="1796" max="1796" width="8.5703125" style="25" customWidth="1"/>
    <col min="1797" max="1797" width="9.28515625" style="25" customWidth="1"/>
    <col min="1798" max="1798" width="9.42578125" style="25" customWidth="1"/>
    <col min="1799" max="1799" width="21.5703125" style="25" customWidth="1"/>
    <col min="1800" max="2048" width="9.140625" style="25"/>
    <col min="2049" max="2049" width="6.140625" style="25" customWidth="1"/>
    <col min="2050" max="2050" width="48.140625" style="25" customWidth="1"/>
    <col min="2051" max="2051" width="12.140625" style="25" customWidth="1"/>
    <col min="2052" max="2052" width="8.5703125" style="25" customWidth="1"/>
    <col min="2053" max="2053" width="9.28515625" style="25" customWidth="1"/>
    <col min="2054" max="2054" width="9.42578125" style="25" customWidth="1"/>
    <col min="2055" max="2055" width="21.5703125" style="25" customWidth="1"/>
    <col min="2056" max="2304" width="9.140625" style="25"/>
    <col min="2305" max="2305" width="6.140625" style="25" customWidth="1"/>
    <col min="2306" max="2306" width="48.140625" style="25" customWidth="1"/>
    <col min="2307" max="2307" width="12.140625" style="25" customWidth="1"/>
    <col min="2308" max="2308" width="8.5703125" style="25" customWidth="1"/>
    <col min="2309" max="2309" width="9.28515625" style="25" customWidth="1"/>
    <col min="2310" max="2310" width="9.42578125" style="25" customWidth="1"/>
    <col min="2311" max="2311" width="21.5703125" style="25" customWidth="1"/>
    <col min="2312" max="2560" width="9.140625" style="25"/>
    <col min="2561" max="2561" width="6.140625" style="25" customWidth="1"/>
    <col min="2562" max="2562" width="48.140625" style="25" customWidth="1"/>
    <col min="2563" max="2563" width="12.140625" style="25" customWidth="1"/>
    <col min="2564" max="2564" width="8.5703125" style="25" customWidth="1"/>
    <col min="2565" max="2565" width="9.28515625" style="25" customWidth="1"/>
    <col min="2566" max="2566" width="9.42578125" style="25" customWidth="1"/>
    <col min="2567" max="2567" width="21.5703125" style="25" customWidth="1"/>
    <col min="2568" max="2816" width="9.140625" style="25"/>
    <col min="2817" max="2817" width="6.140625" style="25" customWidth="1"/>
    <col min="2818" max="2818" width="48.140625" style="25" customWidth="1"/>
    <col min="2819" max="2819" width="12.140625" style="25" customWidth="1"/>
    <col min="2820" max="2820" width="8.5703125" style="25" customWidth="1"/>
    <col min="2821" max="2821" width="9.28515625" style="25" customWidth="1"/>
    <col min="2822" max="2822" width="9.42578125" style="25" customWidth="1"/>
    <col min="2823" max="2823" width="21.5703125" style="25" customWidth="1"/>
    <col min="2824" max="3072" width="9.140625" style="25"/>
    <col min="3073" max="3073" width="6.140625" style="25" customWidth="1"/>
    <col min="3074" max="3074" width="48.140625" style="25" customWidth="1"/>
    <col min="3075" max="3075" width="12.140625" style="25" customWidth="1"/>
    <col min="3076" max="3076" width="8.5703125" style="25" customWidth="1"/>
    <col min="3077" max="3077" width="9.28515625" style="25" customWidth="1"/>
    <col min="3078" max="3078" width="9.42578125" style="25" customWidth="1"/>
    <col min="3079" max="3079" width="21.5703125" style="25" customWidth="1"/>
    <col min="3080" max="3328" width="9.140625" style="25"/>
    <col min="3329" max="3329" width="6.140625" style="25" customWidth="1"/>
    <col min="3330" max="3330" width="48.140625" style="25" customWidth="1"/>
    <col min="3331" max="3331" width="12.140625" style="25" customWidth="1"/>
    <col min="3332" max="3332" width="8.5703125" style="25" customWidth="1"/>
    <col min="3333" max="3333" width="9.28515625" style="25" customWidth="1"/>
    <col min="3334" max="3334" width="9.42578125" style="25" customWidth="1"/>
    <col min="3335" max="3335" width="21.5703125" style="25" customWidth="1"/>
    <col min="3336" max="3584" width="9.140625" style="25"/>
    <col min="3585" max="3585" width="6.140625" style="25" customWidth="1"/>
    <col min="3586" max="3586" width="48.140625" style="25" customWidth="1"/>
    <col min="3587" max="3587" width="12.140625" style="25" customWidth="1"/>
    <col min="3588" max="3588" width="8.5703125" style="25" customWidth="1"/>
    <col min="3589" max="3589" width="9.28515625" style="25" customWidth="1"/>
    <col min="3590" max="3590" width="9.42578125" style="25" customWidth="1"/>
    <col min="3591" max="3591" width="21.5703125" style="25" customWidth="1"/>
    <col min="3592" max="3840" width="9.140625" style="25"/>
    <col min="3841" max="3841" width="6.140625" style="25" customWidth="1"/>
    <col min="3842" max="3842" width="48.140625" style="25" customWidth="1"/>
    <col min="3843" max="3843" width="12.140625" style="25" customWidth="1"/>
    <col min="3844" max="3844" width="8.5703125" style="25" customWidth="1"/>
    <col min="3845" max="3845" width="9.28515625" style="25" customWidth="1"/>
    <col min="3846" max="3846" width="9.42578125" style="25" customWidth="1"/>
    <col min="3847" max="3847" width="21.5703125" style="25" customWidth="1"/>
    <col min="3848" max="4096" width="9.140625" style="25"/>
    <col min="4097" max="4097" width="6.140625" style="25" customWidth="1"/>
    <col min="4098" max="4098" width="48.140625" style="25" customWidth="1"/>
    <col min="4099" max="4099" width="12.140625" style="25" customWidth="1"/>
    <col min="4100" max="4100" width="8.5703125" style="25" customWidth="1"/>
    <col min="4101" max="4101" width="9.28515625" style="25" customWidth="1"/>
    <col min="4102" max="4102" width="9.42578125" style="25" customWidth="1"/>
    <col min="4103" max="4103" width="21.5703125" style="25" customWidth="1"/>
    <col min="4104" max="4352" width="9.140625" style="25"/>
    <col min="4353" max="4353" width="6.140625" style="25" customWidth="1"/>
    <col min="4354" max="4354" width="48.140625" style="25" customWidth="1"/>
    <col min="4355" max="4355" width="12.140625" style="25" customWidth="1"/>
    <col min="4356" max="4356" width="8.5703125" style="25" customWidth="1"/>
    <col min="4357" max="4357" width="9.28515625" style="25" customWidth="1"/>
    <col min="4358" max="4358" width="9.42578125" style="25" customWidth="1"/>
    <col min="4359" max="4359" width="21.5703125" style="25" customWidth="1"/>
    <col min="4360" max="4608" width="9.140625" style="25"/>
    <col min="4609" max="4609" width="6.140625" style="25" customWidth="1"/>
    <col min="4610" max="4610" width="48.140625" style="25" customWidth="1"/>
    <col min="4611" max="4611" width="12.140625" style="25" customWidth="1"/>
    <col min="4612" max="4612" width="8.5703125" style="25" customWidth="1"/>
    <col min="4613" max="4613" width="9.28515625" style="25" customWidth="1"/>
    <col min="4614" max="4614" width="9.42578125" style="25" customWidth="1"/>
    <col min="4615" max="4615" width="21.5703125" style="25" customWidth="1"/>
    <col min="4616" max="4864" width="9.140625" style="25"/>
    <col min="4865" max="4865" width="6.140625" style="25" customWidth="1"/>
    <col min="4866" max="4866" width="48.140625" style="25" customWidth="1"/>
    <col min="4867" max="4867" width="12.140625" style="25" customWidth="1"/>
    <col min="4868" max="4868" width="8.5703125" style="25" customWidth="1"/>
    <col min="4869" max="4869" width="9.28515625" style="25" customWidth="1"/>
    <col min="4870" max="4870" width="9.42578125" style="25" customWidth="1"/>
    <col min="4871" max="4871" width="21.5703125" style="25" customWidth="1"/>
    <col min="4872" max="5120" width="9.140625" style="25"/>
    <col min="5121" max="5121" width="6.140625" style="25" customWidth="1"/>
    <col min="5122" max="5122" width="48.140625" style="25" customWidth="1"/>
    <col min="5123" max="5123" width="12.140625" style="25" customWidth="1"/>
    <col min="5124" max="5124" width="8.5703125" style="25" customWidth="1"/>
    <col min="5125" max="5125" width="9.28515625" style="25" customWidth="1"/>
    <col min="5126" max="5126" width="9.42578125" style="25" customWidth="1"/>
    <col min="5127" max="5127" width="21.5703125" style="25" customWidth="1"/>
    <col min="5128" max="5376" width="9.140625" style="25"/>
    <col min="5377" max="5377" width="6.140625" style="25" customWidth="1"/>
    <col min="5378" max="5378" width="48.140625" style="25" customWidth="1"/>
    <col min="5379" max="5379" width="12.140625" style="25" customWidth="1"/>
    <col min="5380" max="5380" width="8.5703125" style="25" customWidth="1"/>
    <col min="5381" max="5381" width="9.28515625" style="25" customWidth="1"/>
    <col min="5382" max="5382" width="9.42578125" style="25" customWidth="1"/>
    <col min="5383" max="5383" width="21.5703125" style="25" customWidth="1"/>
    <col min="5384" max="5632" width="9.140625" style="25"/>
    <col min="5633" max="5633" width="6.140625" style="25" customWidth="1"/>
    <col min="5634" max="5634" width="48.140625" style="25" customWidth="1"/>
    <col min="5635" max="5635" width="12.140625" style="25" customWidth="1"/>
    <col min="5636" max="5636" width="8.5703125" style="25" customWidth="1"/>
    <col min="5637" max="5637" width="9.28515625" style="25" customWidth="1"/>
    <col min="5638" max="5638" width="9.42578125" style="25" customWidth="1"/>
    <col min="5639" max="5639" width="21.5703125" style="25" customWidth="1"/>
    <col min="5640" max="5888" width="9.140625" style="25"/>
    <col min="5889" max="5889" width="6.140625" style="25" customWidth="1"/>
    <col min="5890" max="5890" width="48.140625" style="25" customWidth="1"/>
    <col min="5891" max="5891" width="12.140625" style="25" customWidth="1"/>
    <col min="5892" max="5892" width="8.5703125" style="25" customWidth="1"/>
    <col min="5893" max="5893" width="9.28515625" style="25" customWidth="1"/>
    <col min="5894" max="5894" width="9.42578125" style="25" customWidth="1"/>
    <col min="5895" max="5895" width="21.5703125" style="25" customWidth="1"/>
    <col min="5896" max="6144" width="9.140625" style="25"/>
    <col min="6145" max="6145" width="6.140625" style="25" customWidth="1"/>
    <col min="6146" max="6146" width="48.140625" style="25" customWidth="1"/>
    <col min="6147" max="6147" width="12.140625" style="25" customWidth="1"/>
    <col min="6148" max="6148" width="8.5703125" style="25" customWidth="1"/>
    <col min="6149" max="6149" width="9.28515625" style="25" customWidth="1"/>
    <col min="6150" max="6150" width="9.42578125" style="25" customWidth="1"/>
    <col min="6151" max="6151" width="21.5703125" style="25" customWidth="1"/>
    <col min="6152" max="6400" width="9.140625" style="25"/>
    <col min="6401" max="6401" width="6.140625" style="25" customWidth="1"/>
    <col min="6402" max="6402" width="48.140625" style="25" customWidth="1"/>
    <col min="6403" max="6403" width="12.140625" style="25" customWidth="1"/>
    <col min="6404" max="6404" width="8.5703125" style="25" customWidth="1"/>
    <col min="6405" max="6405" width="9.28515625" style="25" customWidth="1"/>
    <col min="6406" max="6406" width="9.42578125" style="25" customWidth="1"/>
    <col min="6407" max="6407" width="21.5703125" style="25" customWidth="1"/>
    <col min="6408" max="6656" width="9.140625" style="25"/>
    <col min="6657" max="6657" width="6.140625" style="25" customWidth="1"/>
    <col min="6658" max="6658" width="48.140625" style="25" customWidth="1"/>
    <col min="6659" max="6659" width="12.140625" style="25" customWidth="1"/>
    <col min="6660" max="6660" width="8.5703125" style="25" customWidth="1"/>
    <col min="6661" max="6661" width="9.28515625" style="25" customWidth="1"/>
    <col min="6662" max="6662" width="9.42578125" style="25" customWidth="1"/>
    <col min="6663" max="6663" width="21.5703125" style="25" customWidth="1"/>
    <col min="6664" max="6912" width="9.140625" style="25"/>
    <col min="6913" max="6913" width="6.140625" style="25" customWidth="1"/>
    <col min="6914" max="6914" width="48.140625" style="25" customWidth="1"/>
    <col min="6915" max="6915" width="12.140625" style="25" customWidth="1"/>
    <col min="6916" max="6916" width="8.5703125" style="25" customWidth="1"/>
    <col min="6917" max="6917" width="9.28515625" style="25" customWidth="1"/>
    <col min="6918" max="6918" width="9.42578125" style="25" customWidth="1"/>
    <col min="6919" max="6919" width="21.5703125" style="25" customWidth="1"/>
    <col min="6920" max="7168" width="9.140625" style="25"/>
    <col min="7169" max="7169" width="6.140625" style="25" customWidth="1"/>
    <col min="7170" max="7170" width="48.140625" style="25" customWidth="1"/>
    <col min="7171" max="7171" width="12.140625" style="25" customWidth="1"/>
    <col min="7172" max="7172" width="8.5703125" style="25" customWidth="1"/>
    <col min="7173" max="7173" width="9.28515625" style="25" customWidth="1"/>
    <col min="7174" max="7174" width="9.42578125" style="25" customWidth="1"/>
    <col min="7175" max="7175" width="21.5703125" style="25" customWidth="1"/>
    <col min="7176" max="7424" width="9.140625" style="25"/>
    <col min="7425" max="7425" width="6.140625" style="25" customWidth="1"/>
    <col min="7426" max="7426" width="48.140625" style="25" customWidth="1"/>
    <col min="7427" max="7427" width="12.140625" style="25" customWidth="1"/>
    <col min="7428" max="7428" width="8.5703125" style="25" customWidth="1"/>
    <col min="7429" max="7429" width="9.28515625" style="25" customWidth="1"/>
    <col min="7430" max="7430" width="9.42578125" style="25" customWidth="1"/>
    <col min="7431" max="7431" width="21.5703125" style="25" customWidth="1"/>
    <col min="7432" max="7680" width="9.140625" style="25"/>
    <col min="7681" max="7681" width="6.140625" style="25" customWidth="1"/>
    <col min="7682" max="7682" width="48.140625" style="25" customWidth="1"/>
    <col min="7683" max="7683" width="12.140625" style="25" customWidth="1"/>
    <col min="7684" max="7684" width="8.5703125" style="25" customWidth="1"/>
    <col min="7685" max="7685" width="9.28515625" style="25" customWidth="1"/>
    <col min="7686" max="7686" width="9.42578125" style="25" customWidth="1"/>
    <col min="7687" max="7687" width="21.5703125" style="25" customWidth="1"/>
    <col min="7688" max="7936" width="9.140625" style="25"/>
    <col min="7937" max="7937" width="6.140625" style="25" customWidth="1"/>
    <col min="7938" max="7938" width="48.140625" style="25" customWidth="1"/>
    <col min="7939" max="7939" width="12.140625" style="25" customWidth="1"/>
    <col min="7940" max="7940" width="8.5703125" style="25" customWidth="1"/>
    <col min="7941" max="7941" width="9.28515625" style="25" customWidth="1"/>
    <col min="7942" max="7942" width="9.42578125" style="25" customWidth="1"/>
    <col min="7943" max="7943" width="21.5703125" style="25" customWidth="1"/>
    <col min="7944" max="8192" width="9.140625" style="25"/>
    <col min="8193" max="8193" width="6.140625" style="25" customWidth="1"/>
    <col min="8194" max="8194" width="48.140625" style="25" customWidth="1"/>
    <col min="8195" max="8195" width="12.140625" style="25" customWidth="1"/>
    <col min="8196" max="8196" width="8.5703125" style="25" customWidth="1"/>
    <col min="8197" max="8197" width="9.28515625" style="25" customWidth="1"/>
    <col min="8198" max="8198" width="9.42578125" style="25" customWidth="1"/>
    <col min="8199" max="8199" width="21.5703125" style="25" customWidth="1"/>
    <col min="8200" max="8448" width="9.140625" style="25"/>
    <col min="8449" max="8449" width="6.140625" style="25" customWidth="1"/>
    <col min="8450" max="8450" width="48.140625" style="25" customWidth="1"/>
    <col min="8451" max="8451" width="12.140625" style="25" customWidth="1"/>
    <col min="8452" max="8452" width="8.5703125" style="25" customWidth="1"/>
    <col min="8453" max="8453" width="9.28515625" style="25" customWidth="1"/>
    <col min="8454" max="8454" width="9.42578125" style="25" customWidth="1"/>
    <col min="8455" max="8455" width="21.5703125" style="25" customWidth="1"/>
    <col min="8456" max="8704" width="9.140625" style="25"/>
    <col min="8705" max="8705" width="6.140625" style="25" customWidth="1"/>
    <col min="8706" max="8706" width="48.140625" style="25" customWidth="1"/>
    <col min="8707" max="8707" width="12.140625" style="25" customWidth="1"/>
    <col min="8708" max="8708" width="8.5703125" style="25" customWidth="1"/>
    <col min="8709" max="8709" width="9.28515625" style="25" customWidth="1"/>
    <col min="8710" max="8710" width="9.42578125" style="25" customWidth="1"/>
    <col min="8711" max="8711" width="21.5703125" style="25" customWidth="1"/>
    <col min="8712" max="8960" width="9.140625" style="25"/>
    <col min="8961" max="8961" width="6.140625" style="25" customWidth="1"/>
    <col min="8962" max="8962" width="48.140625" style="25" customWidth="1"/>
    <col min="8963" max="8963" width="12.140625" style="25" customWidth="1"/>
    <col min="8964" max="8964" width="8.5703125" style="25" customWidth="1"/>
    <col min="8965" max="8965" width="9.28515625" style="25" customWidth="1"/>
    <col min="8966" max="8966" width="9.42578125" style="25" customWidth="1"/>
    <col min="8967" max="8967" width="21.5703125" style="25" customWidth="1"/>
    <col min="8968" max="9216" width="9.140625" style="25"/>
    <col min="9217" max="9217" width="6.140625" style="25" customWidth="1"/>
    <col min="9218" max="9218" width="48.140625" style="25" customWidth="1"/>
    <col min="9219" max="9219" width="12.140625" style="25" customWidth="1"/>
    <col min="9220" max="9220" width="8.5703125" style="25" customWidth="1"/>
    <col min="9221" max="9221" width="9.28515625" style="25" customWidth="1"/>
    <col min="9222" max="9222" width="9.42578125" style="25" customWidth="1"/>
    <col min="9223" max="9223" width="21.5703125" style="25" customWidth="1"/>
    <col min="9224" max="9472" width="9.140625" style="25"/>
    <col min="9473" max="9473" width="6.140625" style="25" customWidth="1"/>
    <col min="9474" max="9474" width="48.140625" style="25" customWidth="1"/>
    <col min="9475" max="9475" width="12.140625" style="25" customWidth="1"/>
    <col min="9476" max="9476" width="8.5703125" style="25" customWidth="1"/>
    <col min="9477" max="9477" width="9.28515625" style="25" customWidth="1"/>
    <col min="9478" max="9478" width="9.42578125" style="25" customWidth="1"/>
    <col min="9479" max="9479" width="21.5703125" style="25" customWidth="1"/>
    <col min="9480" max="9728" width="9.140625" style="25"/>
    <col min="9729" max="9729" width="6.140625" style="25" customWidth="1"/>
    <col min="9730" max="9730" width="48.140625" style="25" customWidth="1"/>
    <col min="9731" max="9731" width="12.140625" style="25" customWidth="1"/>
    <col min="9732" max="9732" width="8.5703125" style="25" customWidth="1"/>
    <col min="9733" max="9733" width="9.28515625" style="25" customWidth="1"/>
    <col min="9734" max="9734" width="9.42578125" style="25" customWidth="1"/>
    <col min="9735" max="9735" width="21.5703125" style="25" customWidth="1"/>
    <col min="9736" max="9984" width="9.140625" style="25"/>
    <col min="9985" max="9985" width="6.140625" style="25" customWidth="1"/>
    <col min="9986" max="9986" width="48.140625" style="25" customWidth="1"/>
    <col min="9987" max="9987" width="12.140625" style="25" customWidth="1"/>
    <col min="9988" max="9988" width="8.5703125" style="25" customWidth="1"/>
    <col min="9989" max="9989" width="9.28515625" style="25" customWidth="1"/>
    <col min="9990" max="9990" width="9.42578125" style="25" customWidth="1"/>
    <col min="9991" max="9991" width="21.5703125" style="25" customWidth="1"/>
    <col min="9992" max="10240" width="9.140625" style="25"/>
    <col min="10241" max="10241" width="6.140625" style="25" customWidth="1"/>
    <col min="10242" max="10242" width="48.140625" style="25" customWidth="1"/>
    <col min="10243" max="10243" width="12.140625" style="25" customWidth="1"/>
    <col min="10244" max="10244" width="8.5703125" style="25" customWidth="1"/>
    <col min="10245" max="10245" width="9.28515625" style="25" customWidth="1"/>
    <col min="10246" max="10246" width="9.42578125" style="25" customWidth="1"/>
    <col min="10247" max="10247" width="21.5703125" style="25" customWidth="1"/>
    <col min="10248" max="10496" width="9.140625" style="25"/>
    <col min="10497" max="10497" width="6.140625" style="25" customWidth="1"/>
    <col min="10498" max="10498" width="48.140625" style="25" customWidth="1"/>
    <col min="10499" max="10499" width="12.140625" style="25" customWidth="1"/>
    <col min="10500" max="10500" width="8.5703125" style="25" customWidth="1"/>
    <col min="10501" max="10501" width="9.28515625" style="25" customWidth="1"/>
    <col min="10502" max="10502" width="9.42578125" style="25" customWidth="1"/>
    <col min="10503" max="10503" width="21.5703125" style="25" customWidth="1"/>
    <col min="10504" max="10752" width="9.140625" style="25"/>
    <col min="10753" max="10753" width="6.140625" style="25" customWidth="1"/>
    <col min="10754" max="10754" width="48.140625" style="25" customWidth="1"/>
    <col min="10755" max="10755" width="12.140625" style="25" customWidth="1"/>
    <col min="10756" max="10756" width="8.5703125" style="25" customWidth="1"/>
    <col min="10757" max="10757" width="9.28515625" style="25" customWidth="1"/>
    <col min="10758" max="10758" width="9.42578125" style="25" customWidth="1"/>
    <col min="10759" max="10759" width="21.5703125" style="25" customWidth="1"/>
    <col min="10760" max="11008" width="9.140625" style="25"/>
    <col min="11009" max="11009" width="6.140625" style="25" customWidth="1"/>
    <col min="11010" max="11010" width="48.140625" style="25" customWidth="1"/>
    <col min="11011" max="11011" width="12.140625" style="25" customWidth="1"/>
    <col min="11012" max="11012" width="8.5703125" style="25" customWidth="1"/>
    <col min="11013" max="11013" width="9.28515625" style="25" customWidth="1"/>
    <col min="11014" max="11014" width="9.42578125" style="25" customWidth="1"/>
    <col min="11015" max="11015" width="21.5703125" style="25" customWidth="1"/>
    <col min="11016" max="11264" width="9.140625" style="25"/>
    <col min="11265" max="11265" width="6.140625" style="25" customWidth="1"/>
    <col min="11266" max="11266" width="48.140625" style="25" customWidth="1"/>
    <col min="11267" max="11267" width="12.140625" style="25" customWidth="1"/>
    <col min="11268" max="11268" width="8.5703125" style="25" customWidth="1"/>
    <col min="11269" max="11269" width="9.28515625" style="25" customWidth="1"/>
    <col min="11270" max="11270" width="9.42578125" style="25" customWidth="1"/>
    <col min="11271" max="11271" width="21.5703125" style="25" customWidth="1"/>
    <col min="11272" max="11520" width="9.140625" style="25"/>
    <col min="11521" max="11521" width="6.140625" style="25" customWidth="1"/>
    <col min="11522" max="11522" width="48.140625" style="25" customWidth="1"/>
    <col min="11523" max="11523" width="12.140625" style="25" customWidth="1"/>
    <col min="11524" max="11524" width="8.5703125" style="25" customWidth="1"/>
    <col min="11525" max="11525" width="9.28515625" style="25" customWidth="1"/>
    <col min="11526" max="11526" width="9.42578125" style="25" customWidth="1"/>
    <col min="11527" max="11527" width="21.5703125" style="25" customWidth="1"/>
    <col min="11528" max="11776" width="9.140625" style="25"/>
    <col min="11777" max="11777" width="6.140625" style="25" customWidth="1"/>
    <col min="11778" max="11778" width="48.140625" style="25" customWidth="1"/>
    <col min="11779" max="11779" width="12.140625" style="25" customWidth="1"/>
    <col min="11780" max="11780" width="8.5703125" style="25" customWidth="1"/>
    <col min="11781" max="11781" width="9.28515625" style="25" customWidth="1"/>
    <col min="11782" max="11782" width="9.42578125" style="25" customWidth="1"/>
    <col min="11783" max="11783" width="21.5703125" style="25" customWidth="1"/>
    <col min="11784" max="12032" width="9.140625" style="25"/>
    <col min="12033" max="12033" width="6.140625" style="25" customWidth="1"/>
    <col min="12034" max="12034" width="48.140625" style="25" customWidth="1"/>
    <col min="12035" max="12035" width="12.140625" style="25" customWidth="1"/>
    <col min="12036" max="12036" width="8.5703125" style="25" customWidth="1"/>
    <col min="12037" max="12037" width="9.28515625" style="25" customWidth="1"/>
    <col min="12038" max="12038" width="9.42578125" style="25" customWidth="1"/>
    <col min="12039" max="12039" width="21.5703125" style="25" customWidth="1"/>
    <col min="12040" max="12288" width="9.140625" style="25"/>
    <col min="12289" max="12289" width="6.140625" style="25" customWidth="1"/>
    <col min="12290" max="12290" width="48.140625" style="25" customWidth="1"/>
    <col min="12291" max="12291" width="12.140625" style="25" customWidth="1"/>
    <col min="12292" max="12292" width="8.5703125" style="25" customWidth="1"/>
    <col min="12293" max="12293" width="9.28515625" style="25" customWidth="1"/>
    <col min="12294" max="12294" width="9.42578125" style="25" customWidth="1"/>
    <col min="12295" max="12295" width="21.5703125" style="25" customWidth="1"/>
    <col min="12296" max="12544" width="9.140625" style="25"/>
    <col min="12545" max="12545" width="6.140625" style="25" customWidth="1"/>
    <col min="12546" max="12546" width="48.140625" style="25" customWidth="1"/>
    <col min="12547" max="12547" width="12.140625" style="25" customWidth="1"/>
    <col min="12548" max="12548" width="8.5703125" style="25" customWidth="1"/>
    <col min="12549" max="12549" width="9.28515625" style="25" customWidth="1"/>
    <col min="12550" max="12550" width="9.42578125" style="25" customWidth="1"/>
    <col min="12551" max="12551" width="21.5703125" style="25" customWidth="1"/>
    <col min="12552" max="12800" width="9.140625" style="25"/>
    <col min="12801" max="12801" width="6.140625" style="25" customWidth="1"/>
    <col min="12802" max="12802" width="48.140625" style="25" customWidth="1"/>
    <col min="12803" max="12803" width="12.140625" style="25" customWidth="1"/>
    <col min="12804" max="12804" width="8.5703125" style="25" customWidth="1"/>
    <col min="12805" max="12805" width="9.28515625" style="25" customWidth="1"/>
    <col min="12806" max="12806" width="9.42578125" style="25" customWidth="1"/>
    <col min="12807" max="12807" width="21.5703125" style="25" customWidth="1"/>
    <col min="12808" max="13056" width="9.140625" style="25"/>
    <col min="13057" max="13057" width="6.140625" style="25" customWidth="1"/>
    <col min="13058" max="13058" width="48.140625" style="25" customWidth="1"/>
    <col min="13059" max="13059" width="12.140625" style="25" customWidth="1"/>
    <col min="13060" max="13060" width="8.5703125" style="25" customWidth="1"/>
    <col min="13061" max="13061" width="9.28515625" style="25" customWidth="1"/>
    <col min="13062" max="13062" width="9.42578125" style="25" customWidth="1"/>
    <col min="13063" max="13063" width="21.5703125" style="25" customWidth="1"/>
    <col min="13064" max="13312" width="9.140625" style="25"/>
    <col min="13313" max="13313" width="6.140625" style="25" customWidth="1"/>
    <col min="13314" max="13314" width="48.140625" style="25" customWidth="1"/>
    <col min="13315" max="13315" width="12.140625" style="25" customWidth="1"/>
    <col min="13316" max="13316" width="8.5703125" style="25" customWidth="1"/>
    <col min="13317" max="13317" width="9.28515625" style="25" customWidth="1"/>
    <col min="13318" max="13318" width="9.42578125" style="25" customWidth="1"/>
    <col min="13319" max="13319" width="21.5703125" style="25" customWidth="1"/>
    <col min="13320" max="13568" width="9.140625" style="25"/>
    <col min="13569" max="13569" width="6.140625" style="25" customWidth="1"/>
    <col min="13570" max="13570" width="48.140625" style="25" customWidth="1"/>
    <col min="13571" max="13571" width="12.140625" style="25" customWidth="1"/>
    <col min="13572" max="13572" width="8.5703125" style="25" customWidth="1"/>
    <col min="13573" max="13573" width="9.28515625" style="25" customWidth="1"/>
    <col min="13574" max="13574" width="9.42578125" style="25" customWidth="1"/>
    <col min="13575" max="13575" width="21.5703125" style="25" customWidth="1"/>
    <col min="13576" max="13824" width="9.140625" style="25"/>
    <col min="13825" max="13825" width="6.140625" style="25" customWidth="1"/>
    <col min="13826" max="13826" width="48.140625" style="25" customWidth="1"/>
    <col min="13827" max="13827" width="12.140625" style="25" customWidth="1"/>
    <col min="13828" max="13828" width="8.5703125" style="25" customWidth="1"/>
    <col min="13829" max="13829" width="9.28515625" style="25" customWidth="1"/>
    <col min="13830" max="13830" width="9.42578125" style="25" customWidth="1"/>
    <col min="13831" max="13831" width="21.5703125" style="25" customWidth="1"/>
    <col min="13832" max="14080" width="9.140625" style="25"/>
    <col min="14081" max="14081" width="6.140625" style="25" customWidth="1"/>
    <col min="14082" max="14082" width="48.140625" style="25" customWidth="1"/>
    <col min="14083" max="14083" width="12.140625" style="25" customWidth="1"/>
    <col min="14084" max="14084" width="8.5703125" style="25" customWidth="1"/>
    <col min="14085" max="14085" width="9.28515625" style="25" customWidth="1"/>
    <col min="14086" max="14086" width="9.42578125" style="25" customWidth="1"/>
    <col min="14087" max="14087" width="21.5703125" style="25" customWidth="1"/>
    <col min="14088" max="14336" width="9.140625" style="25"/>
    <col min="14337" max="14337" width="6.140625" style="25" customWidth="1"/>
    <col min="14338" max="14338" width="48.140625" style="25" customWidth="1"/>
    <col min="14339" max="14339" width="12.140625" style="25" customWidth="1"/>
    <col min="14340" max="14340" width="8.5703125" style="25" customWidth="1"/>
    <col min="14341" max="14341" width="9.28515625" style="25" customWidth="1"/>
    <col min="14342" max="14342" width="9.42578125" style="25" customWidth="1"/>
    <col min="14343" max="14343" width="21.5703125" style="25" customWidth="1"/>
    <col min="14344" max="14592" width="9.140625" style="25"/>
    <col min="14593" max="14593" width="6.140625" style="25" customWidth="1"/>
    <col min="14594" max="14594" width="48.140625" style="25" customWidth="1"/>
    <col min="14595" max="14595" width="12.140625" style="25" customWidth="1"/>
    <col min="14596" max="14596" width="8.5703125" style="25" customWidth="1"/>
    <col min="14597" max="14597" width="9.28515625" style="25" customWidth="1"/>
    <col min="14598" max="14598" width="9.42578125" style="25" customWidth="1"/>
    <col min="14599" max="14599" width="21.5703125" style="25" customWidth="1"/>
    <col min="14600" max="14848" width="9.140625" style="25"/>
    <col min="14849" max="14849" width="6.140625" style="25" customWidth="1"/>
    <col min="14850" max="14850" width="48.140625" style="25" customWidth="1"/>
    <col min="14851" max="14851" width="12.140625" style="25" customWidth="1"/>
    <col min="14852" max="14852" width="8.5703125" style="25" customWidth="1"/>
    <col min="14853" max="14853" width="9.28515625" style="25" customWidth="1"/>
    <col min="14854" max="14854" width="9.42578125" style="25" customWidth="1"/>
    <col min="14855" max="14855" width="21.5703125" style="25" customWidth="1"/>
    <col min="14856" max="15104" width="9.140625" style="25"/>
    <col min="15105" max="15105" width="6.140625" style="25" customWidth="1"/>
    <col min="15106" max="15106" width="48.140625" style="25" customWidth="1"/>
    <col min="15107" max="15107" width="12.140625" style="25" customWidth="1"/>
    <col min="15108" max="15108" width="8.5703125" style="25" customWidth="1"/>
    <col min="15109" max="15109" width="9.28515625" style="25" customWidth="1"/>
    <col min="15110" max="15110" width="9.42578125" style="25" customWidth="1"/>
    <col min="15111" max="15111" width="21.5703125" style="25" customWidth="1"/>
    <col min="15112" max="15360" width="9.140625" style="25"/>
    <col min="15361" max="15361" width="6.140625" style="25" customWidth="1"/>
    <col min="15362" max="15362" width="48.140625" style="25" customWidth="1"/>
    <col min="15363" max="15363" width="12.140625" style="25" customWidth="1"/>
    <col min="15364" max="15364" width="8.5703125" style="25" customWidth="1"/>
    <col min="15365" max="15365" width="9.28515625" style="25" customWidth="1"/>
    <col min="15366" max="15366" width="9.42578125" style="25" customWidth="1"/>
    <col min="15367" max="15367" width="21.5703125" style="25" customWidth="1"/>
    <col min="15368" max="15616" width="9.140625" style="25"/>
    <col min="15617" max="15617" width="6.140625" style="25" customWidth="1"/>
    <col min="15618" max="15618" width="48.140625" style="25" customWidth="1"/>
    <col min="15619" max="15619" width="12.140625" style="25" customWidth="1"/>
    <col min="15620" max="15620" width="8.5703125" style="25" customWidth="1"/>
    <col min="15621" max="15621" width="9.28515625" style="25" customWidth="1"/>
    <col min="15622" max="15622" width="9.42578125" style="25" customWidth="1"/>
    <col min="15623" max="15623" width="21.5703125" style="25" customWidth="1"/>
    <col min="15624" max="15872" width="9.140625" style="25"/>
    <col min="15873" max="15873" width="6.140625" style="25" customWidth="1"/>
    <col min="15874" max="15874" width="48.140625" style="25" customWidth="1"/>
    <col min="15875" max="15875" width="12.140625" style="25" customWidth="1"/>
    <col min="15876" max="15876" width="8.5703125" style="25" customWidth="1"/>
    <col min="15877" max="15877" width="9.28515625" style="25" customWidth="1"/>
    <col min="15878" max="15878" width="9.42578125" style="25" customWidth="1"/>
    <col min="15879" max="15879" width="21.5703125" style="25" customWidth="1"/>
    <col min="15880" max="16128" width="9.140625" style="25"/>
    <col min="16129" max="16129" width="6.140625" style="25" customWidth="1"/>
    <col min="16130" max="16130" width="48.140625" style="25" customWidth="1"/>
    <col min="16131" max="16131" width="12.140625" style="25" customWidth="1"/>
    <col min="16132" max="16132" width="8.5703125" style="25" customWidth="1"/>
    <col min="16133" max="16133" width="9.28515625" style="25" customWidth="1"/>
    <col min="16134" max="16134" width="9.42578125" style="25" customWidth="1"/>
    <col min="16135" max="16135" width="21.5703125" style="25" customWidth="1"/>
    <col min="16136" max="16384" width="9.140625" style="25"/>
  </cols>
  <sheetData>
    <row r="1" spans="2:7" x14ac:dyDescent="0.2">
      <c r="E1" s="141" t="s">
        <v>331</v>
      </c>
      <c r="F1" s="141"/>
      <c r="G1" s="141"/>
    </row>
    <row r="2" spans="2:7" x14ac:dyDescent="0.2">
      <c r="E2" s="140" t="s">
        <v>1</v>
      </c>
      <c r="F2" s="140"/>
      <c r="G2" s="140"/>
    </row>
    <row r="3" spans="2:7" x14ac:dyDescent="0.2">
      <c r="E3" s="140" t="s">
        <v>374</v>
      </c>
      <c r="F3" s="140"/>
      <c r="G3" s="140"/>
    </row>
    <row r="4" spans="2:7" x14ac:dyDescent="0.2">
      <c r="D4" s="25" t="s">
        <v>223</v>
      </c>
      <c r="E4" s="140" t="s">
        <v>369</v>
      </c>
      <c r="F4" s="140"/>
      <c r="G4" s="140"/>
    </row>
    <row r="5" spans="2:7" x14ac:dyDescent="0.2">
      <c r="D5" s="25" t="s">
        <v>224</v>
      </c>
      <c r="E5" s="140" t="s">
        <v>225</v>
      </c>
      <c r="F5" s="140"/>
      <c r="G5" s="140"/>
    </row>
    <row r="6" spans="2:7" x14ac:dyDescent="0.2">
      <c r="D6" s="76" t="s">
        <v>226</v>
      </c>
      <c r="E6" s="142" t="s">
        <v>78</v>
      </c>
      <c r="F6" s="142"/>
      <c r="G6" s="142"/>
    </row>
    <row r="7" spans="2:7" x14ac:dyDescent="0.2">
      <c r="D7" s="25"/>
      <c r="E7" s="140" t="s">
        <v>332</v>
      </c>
      <c r="F7" s="140"/>
      <c r="G7" s="140"/>
    </row>
    <row r="8" spans="2:7" x14ac:dyDescent="0.2">
      <c r="B8" s="25"/>
      <c r="C8" s="25"/>
      <c r="D8" s="25"/>
      <c r="E8" s="140" t="s">
        <v>29</v>
      </c>
      <c r="F8" s="140"/>
      <c r="G8" s="140"/>
    </row>
    <row r="9" spans="2:7" x14ac:dyDescent="0.2">
      <c r="B9" s="25"/>
      <c r="C9" s="25"/>
      <c r="D9" s="25"/>
      <c r="E9" s="140" t="s">
        <v>227</v>
      </c>
      <c r="F9" s="140"/>
      <c r="G9" s="140"/>
    </row>
    <row r="10" spans="2:7" x14ac:dyDescent="0.2">
      <c r="B10" s="25"/>
      <c r="C10" s="25"/>
      <c r="D10" s="25"/>
      <c r="E10" s="140" t="s">
        <v>333</v>
      </c>
      <c r="F10" s="140"/>
      <c r="G10" s="140"/>
    </row>
    <row r="11" spans="2:7" x14ac:dyDescent="0.2">
      <c r="B11" s="27"/>
      <c r="E11" s="140" t="s">
        <v>334</v>
      </c>
      <c r="F11" s="140"/>
      <c r="G11" s="140"/>
    </row>
    <row r="12" spans="2:7" x14ac:dyDescent="0.2">
      <c r="B12" s="27"/>
      <c r="C12" s="108"/>
      <c r="E12" s="108"/>
      <c r="F12" s="108"/>
      <c r="G12" s="108"/>
    </row>
    <row r="13" spans="2:7" x14ac:dyDescent="0.2">
      <c r="B13" s="153" t="s">
        <v>30</v>
      </c>
      <c r="C13" s="153"/>
      <c r="D13" s="153"/>
      <c r="E13" s="153"/>
      <c r="F13" s="153"/>
      <c r="G13" s="153"/>
    </row>
    <row r="14" spans="2:7" x14ac:dyDescent="0.2">
      <c r="B14" s="153" t="s">
        <v>46</v>
      </c>
      <c r="C14" s="153"/>
      <c r="D14" s="153"/>
      <c r="E14" s="153"/>
      <c r="F14" s="153"/>
      <c r="G14" s="153"/>
    </row>
    <row r="15" spans="2:7" x14ac:dyDescent="0.2">
      <c r="B15" s="153" t="s">
        <v>335</v>
      </c>
      <c r="C15" s="153"/>
      <c r="D15" s="153"/>
      <c r="E15" s="153"/>
      <c r="F15" s="153"/>
      <c r="G15" s="153"/>
    </row>
    <row r="16" spans="2:7" x14ac:dyDescent="0.2">
      <c r="B16" s="153"/>
      <c r="C16" s="153"/>
      <c r="D16" s="153"/>
      <c r="E16" s="153"/>
      <c r="F16" s="153"/>
      <c r="G16" s="153"/>
    </row>
    <row r="17" spans="1:7" x14ac:dyDescent="0.2">
      <c r="B17" s="28"/>
      <c r="C17" s="50"/>
      <c r="D17" s="42"/>
      <c r="E17" s="42"/>
      <c r="F17" s="54"/>
      <c r="G17" s="52"/>
    </row>
    <row r="18" spans="1:7" x14ac:dyDescent="0.2">
      <c r="B18" s="28"/>
      <c r="C18" s="50"/>
      <c r="D18" s="42"/>
      <c r="E18" s="42"/>
      <c r="F18" s="54"/>
      <c r="G18" s="52"/>
    </row>
    <row r="19" spans="1:7" x14ac:dyDescent="0.2">
      <c r="A19" s="143" t="s">
        <v>31</v>
      </c>
      <c r="B19" s="145" t="s">
        <v>32</v>
      </c>
      <c r="C19" s="147" t="s">
        <v>4</v>
      </c>
      <c r="D19" s="143" t="s">
        <v>5</v>
      </c>
      <c r="E19" s="143" t="s">
        <v>2</v>
      </c>
      <c r="F19" s="143" t="s">
        <v>3</v>
      </c>
      <c r="G19" s="150" t="s">
        <v>52</v>
      </c>
    </row>
    <row r="20" spans="1:7" x14ac:dyDescent="0.2">
      <c r="A20" s="144"/>
      <c r="B20" s="146"/>
      <c r="C20" s="148"/>
      <c r="D20" s="149"/>
      <c r="E20" s="149"/>
      <c r="F20" s="149"/>
      <c r="G20" s="151"/>
    </row>
    <row r="21" spans="1:7" x14ac:dyDescent="0.2">
      <c r="A21" s="29">
        <v>1</v>
      </c>
      <c r="B21" s="30">
        <v>2</v>
      </c>
      <c r="C21" s="109">
        <v>3</v>
      </c>
      <c r="D21" s="109">
        <v>4</v>
      </c>
      <c r="E21" s="109">
        <v>5</v>
      </c>
      <c r="F21" s="110">
        <v>6</v>
      </c>
      <c r="G21" s="30">
        <v>7</v>
      </c>
    </row>
    <row r="22" spans="1:7" ht="76.5" x14ac:dyDescent="0.2">
      <c r="A22" s="29">
        <v>1</v>
      </c>
      <c r="B22" s="24" t="s">
        <v>33</v>
      </c>
      <c r="C22" s="38" t="s">
        <v>138</v>
      </c>
      <c r="D22" s="32"/>
      <c r="E22" s="32"/>
      <c r="F22" s="32"/>
      <c r="G22" s="53">
        <f>G23+G43+G66+G71+G74+G87+G63</f>
        <v>49386461.909999996</v>
      </c>
    </row>
    <row r="23" spans="1:7" ht="38.25" x14ac:dyDescent="0.2">
      <c r="A23" s="33" t="s">
        <v>34</v>
      </c>
      <c r="B23" s="24" t="s">
        <v>35</v>
      </c>
      <c r="C23" s="38" t="s">
        <v>139</v>
      </c>
      <c r="D23" s="32"/>
      <c r="E23" s="32"/>
      <c r="F23" s="32"/>
      <c r="G23" s="53">
        <f>G24+G26+G37</f>
        <v>20587887</v>
      </c>
    </row>
    <row r="24" spans="1:7" ht="51" x14ac:dyDescent="0.2">
      <c r="A24" s="33"/>
      <c r="B24" s="21" t="s">
        <v>110</v>
      </c>
      <c r="C24" s="39" t="s">
        <v>140</v>
      </c>
      <c r="D24" s="32"/>
      <c r="E24" s="32"/>
      <c r="F24" s="32"/>
      <c r="G24" s="53">
        <f>G25</f>
        <v>200000</v>
      </c>
    </row>
    <row r="25" spans="1:7" ht="63.75" x14ac:dyDescent="0.2">
      <c r="A25" s="33"/>
      <c r="B25" s="22" t="s">
        <v>314</v>
      </c>
      <c r="C25" s="39" t="s">
        <v>293</v>
      </c>
      <c r="D25" s="34" t="s">
        <v>14</v>
      </c>
      <c r="E25" s="34" t="s">
        <v>13</v>
      </c>
      <c r="F25" s="34" t="s">
        <v>6</v>
      </c>
      <c r="G25" s="37">
        <v>200000</v>
      </c>
    </row>
    <row r="26" spans="1:7" ht="25.5" x14ac:dyDescent="0.2">
      <c r="A26" s="33"/>
      <c r="B26" s="21" t="s">
        <v>116</v>
      </c>
      <c r="C26" s="39" t="s">
        <v>141</v>
      </c>
      <c r="D26" s="34"/>
      <c r="E26" s="34"/>
      <c r="F26" s="34"/>
      <c r="G26" s="37">
        <f>G28+G29+G30+G31+G32+G35+G27+G33+G34+G36</f>
        <v>12269916</v>
      </c>
    </row>
    <row r="27" spans="1:7" ht="38.25" hidden="1" x14ac:dyDescent="0.2">
      <c r="A27" s="33"/>
      <c r="B27" s="46" t="s">
        <v>221</v>
      </c>
      <c r="C27" s="39" t="s">
        <v>263</v>
      </c>
      <c r="D27" s="34" t="s">
        <v>206</v>
      </c>
      <c r="E27" s="34" t="s">
        <v>13</v>
      </c>
      <c r="F27" s="34" t="s">
        <v>7</v>
      </c>
      <c r="G27" s="37"/>
    </row>
    <row r="28" spans="1:7" ht="38.25" x14ac:dyDescent="0.2">
      <c r="A28" s="31"/>
      <c r="B28" s="35" t="s">
        <v>142</v>
      </c>
      <c r="C28" s="39" t="s">
        <v>143</v>
      </c>
      <c r="D28" s="34" t="s">
        <v>14</v>
      </c>
      <c r="E28" s="34" t="s">
        <v>13</v>
      </c>
      <c r="F28" s="34" t="s">
        <v>7</v>
      </c>
      <c r="G28" s="37">
        <v>2649000</v>
      </c>
    </row>
    <row r="29" spans="1:7" ht="51" x14ac:dyDescent="0.2">
      <c r="A29" s="31"/>
      <c r="B29" s="47" t="s">
        <v>150</v>
      </c>
      <c r="C29" s="39" t="s">
        <v>156</v>
      </c>
      <c r="D29" s="34" t="s">
        <v>14</v>
      </c>
      <c r="E29" s="34" t="s">
        <v>13</v>
      </c>
      <c r="F29" s="34" t="s">
        <v>7</v>
      </c>
      <c r="G29" s="37">
        <v>1500000</v>
      </c>
    </row>
    <row r="30" spans="1:7" ht="38.25" hidden="1" x14ac:dyDescent="0.2">
      <c r="A30" s="31"/>
      <c r="B30" s="47" t="s">
        <v>151</v>
      </c>
      <c r="C30" s="39" t="s">
        <v>157</v>
      </c>
      <c r="D30" s="34" t="s">
        <v>206</v>
      </c>
      <c r="E30" s="34" t="s">
        <v>13</v>
      </c>
      <c r="F30" s="34" t="s">
        <v>7</v>
      </c>
      <c r="G30" s="37"/>
    </row>
    <row r="31" spans="1:7" ht="38.25" x14ac:dyDescent="0.2">
      <c r="A31" s="31"/>
      <c r="B31" s="47" t="s">
        <v>152</v>
      </c>
      <c r="C31" s="39" t="s">
        <v>158</v>
      </c>
      <c r="D31" s="34" t="s">
        <v>14</v>
      </c>
      <c r="E31" s="34" t="s">
        <v>13</v>
      </c>
      <c r="F31" s="34" t="s">
        <v>7</v>
      </c>
      <c r="G31" s="37">
        <v>400000</v>
      </c>
    </row>
    <row r="32" spans="1:7" ht="51" x14ac:dyDescent="0.2">
      <c r="A32" s="31"/>
      <c r="B32" s="47" t="s">
        <v>153</v>
      </c>
      <c r="C32" s="39" t="s">
        <v>159</v>
      </c>
      <c r="D32" s="34" t="s">
        <v>14</v>
      </c>
      <c r="E32" s="34" t="s">
        <v>13</v>
      </c>
      <c r="F32" s="34" t="s">
        <v>7</v>
      </c>
      <c r="G32" s="115">
        <v>7133516</v>
      </c>
    </row>
    <row r="33" spans="1:7" ht="51" x14ac:dyDescent="0.2">
      <c r="A33" s="31"/>
      <c r="B33" s="96" t="s">
        <v>353</v>
      </c>
      <c r="C33" s="15" t="s">
        <v>336</v>
      </c>
      <c r="D33" s="34" t="s">
        <v>14</v>
      </c>
      <c r="E33" s="34" t="s">
        <v>13</v>
      </c>
      <c r="F33" s="34" t="s">
        <v>7</v>
      </c>
      <c r="G33" s="37">
        <v>90400</v>
      </c>
    </row>
    <row r="34" spans="1:7" ht="63.75" x14ac:dyDescent="0.2">
      <c r="A34" s="31"/>
      <c r="B34" s="47" t="s">
        <v>354</v>
      </c>
      <c r="C34" s="15" t="s">
        <v>337</v>
      </c>
      <c r="D34" s="34" t="s">
        <v>14</v>
      </c>
      <c r="E34" s="34" t="s">
        <v>13</v>
      </c>
      <c r="F34" s="34" t="s">
        <v>7</v>
      </c>
      <c r="G34" s="37">
        <v>5000</v>
      </c>
    </row>
    <row r="35" spans="1:7" ht="51" x14ac:dyDescent="0.2">
      <c r="A35" s="31"/>
      <c r="B35" s="47" t="s">
        <v>355</v>
      </c>
      <c r="C35" s="15" t="s">
        <v>284</v>
      </c>
      <c r="D35" s="34" t="s">
        <v>14</v>
      </c>
      <c r="E35" s="34" t="s">
        <v>13</v>
      </c>
      <c r="F35" s="34" t="s">
        <v>7</v>
      </c>
      <c r="G35" s="37">
        <v>292000</v>
      </c>
    </row>
    <row r="36" spans="1:7" ht="51" x14ac:dyDescent="0.2">
      <c r="A36" s="31"/>
      <c r="B36" s="47" t="s">
        <v>319</v>
      </c>
      <c r="C36" s="107" t="s">
        <v>338</v>
      </c>
      <c r="D36" s="34" t="s">
        <v>14</v>
      </c>
      <c r="E36" s="34" t="s">
        <v>13</v>
      </c>
      <c r="F36" s="34" t="s">
        <v>7</v>
      </c>
      <c r="G36" s="37">
        <v>200000</v>
      </c>
    </row>
    <row r="37" spans="1:7" ht="38.25" x14ac:dyDescent="0.2">
      <c r="A37" s="33"/>
      <c r="B37" s="21" t="s">
        <v>111</v>
      </c>
      <c r="C37" s="39" t="s">
        <v>160</v>
      </c>
      <c r="D37" s="34"/>
      <c r="E37" s="34"/>
      <c r="F37" s="34"/>
      <c r="G37" s="37">
        <f>G39+G38+G41+G40+G42</f>
        <v>8117971</v>
      </c>
    </row>
    <row r="38" spans="1:7" ht="63.75" x14ac:dyDescent="0.2">
      <c r="A38" s="33"/>
      <c r="B38" s="22" t="s">
        <v>112</v>
      </c>
      <c r="C38" s="39" t="s">
        <v>161</v>
      </c>
      <c r="D38" s="34" t="s">
        <v>206</v>
      </c>
      <c r="E38" s="34" t="s">
        <v>13</v>
      </c>
      <c r="F38" s="34" t="s">
        <v>10</v>
      </c>
      <c r="G38" s="37">
        <v>3862971</v>
      </c>
    </row>
    <row r="39" spans="1:7" ht="51" hidden="1" x14ac:dyDescent="0.2">
      <c r="A39" s="31"/>
      <c r="B39" s="47" t="s">
        <v>147</v>
      </c>
      <c r="C39" s="39" t="s">
        <v>162</v>
      </c>
      <c r="D39" s="34" t="s">
        <v>206</v>
      </c>
      <c r="E39" s="34" t="s">
        <v>13</v>
      </c>
      <c r="F39" s="34" t="s">
        <v>10</v>
      </c>
      <c r="G39" s="37"/>
    </row>
    <row r="40" spans="1:7" ht="51" x14ac:dyDescent="0.2">
      <c r="A40" s="31"/>
      <c r="B40" s="47" t="s">
        <v>341</v>
      </c>
      <c r="C40" s="39" t="s">
        <v>163</v>
      </c>
      <c r="D40" s="34" t="s">
        <v>14</v>
      </c>
      <c r="E40" s="34" t="s">
        <v>6</v>
      </c>
      <c r="F40" s="34" t="s">
        <v>9</v>
      </c>
      <c r="G40" s="37">
        <v>1055000</v>
      </c>
    </row>
    <row r="41" spans="1:7" ht="51" x14ac:dyDescent="0.2">
      <c r="A41" s="31"/>
      <c r="B41" s="47" t="s">
        <v>341</v>
      </c>
      <c r="C41" s="39" t="s">
        <v>163</v>
      </c>
      <c r="D41" s="34" t="s">
        <v>14</v>
      </c>
      <c r="E41" s="34" t="s">
        <v>13</v>
      </c>
      <c r="F41" s="34" t="s">
        <v>10</v>
      </c>
      <c r="G41" s="37">
        <v>1000000</v>
      </c>
    </row>
    <row r="42" spans="1:7" ht="51" x14ac:dyDescent="0.2">
      <c r="A42" s="31"/>
      <c r="B42" s="47" t="s">
        <v>352</v>
      </c>
      <c r="C42" s="107" t="s">
        <v>315</v>
      </c>
      <c r="D42" s="34" t="s">
        <v>14</v>
      </c>
      <c r="E42" s="34" t="s">
        <v>13</v>
      </c>
      <c r="F42" s="34" t="s">
        <v>10</v>
      </c>
      <c r="G42" s="37">
        <v>2200000</v>
      </c>
    </row>
    <row r="43" spans="1:7" ht="38.25" x14ac:dyDescent="0.2">
      <c r="A43" s="33" t="s">
        <v>36</v>
      </c>
      <c r="B43" s="36" t="s">
        <v>37</v>
      </c>
      <c r="C43" s="38" t="s">
        <v>164</v>
      </c>
      <c r="D43" s="33"/>
      <c r="E43" s="33"/>
      <c r="F43" s="32"/>
      <c r="G43" s="53">
        <f>G44+G50+G48+G55+G61+G59</f>
        <v>11288390.91</v>
      </c>
    </row>
    <row r="44" spans="1:7" ht="25.5" x14ac:dyDescent="0.2">
      <c r="A44" s="33"/>
      <c r="B44" s="21" t="s">
        <v>98</v>
      </c>
      <c r="C44" s="38" t="s">
        <v>165</v>
      </c>
      <c r="D44" s="33"/>
      <c r="E44" s="33"/>
      <c r="F44" s="32"/>
      <c r="G44" s="53">
        <f>G45+G47+G46</f>
        <v>3062219.91</v>
      </c>
    </row>
    <row r="45" spans="1:7" ht="38.25" x14ac:dyDescent="0.2">
      <c r="A45" s="31"/>
      <c r="B45" s="22" t="s">
        <v>99</v>
      </c>
      <c r="C45" s="39" t="s">
        <v>166</v>
      </c>
      <c r="D45" s="34" t="s">
        <v>14</v>
      </c>
      <c r="E45" s="34" t="s">
        <v>8</v>
      </c>
      <c r="F45" s="34" t="s">
        <v>11</v>
      </c>
      <c r="G45" s="37">
        <v>3062219.91</v>
      </c>
    </row>
    <row r="46" spans="1:7" ht="63.75" hidden="1" x14ac:dyDescent="0.2">
      <c r="A46" s="31"/>
      <c r="B46" s="106" t="s">
        <v>290</v>
      </c>
      <c r="C46" s="74" t="s">
        <v>291</v>
      </c>
      <c r="D46" s="34" t="s">
        <v>206</v>
      </c>
      <c r="E46" s="34" t="s">
        <v>8</v>
      </c>
      <c r="F46" s="34" t="s">
        <v>11</v>
      </c>
      <c r="G46" s="77"/>
    </row>
    <row r="47" spans="1:7" ht="63.75" hidden="1" x14ac:dyDescent="0.2">
      <c r="A47" s="31"/>
      <c r="B47" s="96" t="s">
        <v>261</v>
      </c>
      <c r="C47" s="14" t="s">
        <v>262</v>
      </c>
      <c r="D47" s="34" t="s">
        <v>206</v>
      </c>
      <c r="E47" s="34" t="s">
        <v>8</v>
      </c>
      <c r="F47" s="34" t="s">
        <v>11</v>
      </c>
      <c r="G47" s="37"/>
    </row>
    <row r="48" spans="1:7" ht="25.5" x14ac:dyDescent="0.2">
      <c r="A48" s="31"/>
      <c r="B48" s="21" t="s">
        <v>100</v>
      </c>
      <c r="C48" s="39" t="s">
        <v>167</v>
      </c>
      <c r="D48" s="34"/>
      <c r="E48" s="34"/>
      <c r="F48" s="34"/>
      <c r="G48" s="37">
        <f>G49</f>
        <v>500000</v>
      </c>
    </row>
    <row r="49" spans="1:7" ht="51" x14ac:dyDescent="0.2">
      <c r="A49" s="31"/>
      <c r="B49" s="22" t="s">
        <v>103</v>
      </c>
      <c r="C49" s="39" t="s">
        <v>168</v>
      </c>
      <c r="D49" s="34" t="s">
        <v>14</v>
      </c>
      <c r="E49" s="34" t="s">
        <v>8</v>
      </c>
      <c r="F49" s="34" t="s">
        <v>12</v>
      </c>
      <c r="G49" s="37">
        <v>500000</v>
      </c>
    </row>
    <row r="50" spans="1:7" ht="38.25" x14ac:dyDescent="0.2">
      <c r="A50" s="31"/>
      <c r="B50" s="21" t="s">
        <v>102</v>
      </c>
      <c r="C50" s="39" t="s">
        <v>169</v>
      </c>
      <c r="D50" s="34"/>
      <c r="E50" s="34"/>
      <c r="F50" s="34"/>
      <c r="G50" s="37">
        <f>G51+G52+G53+G54</f>
        <v>1250000</v>
      </c>
    </row>
    <row r="51" spans="1:7" ht="51" x14ac:dyDescent="0.2">
      <c r="A51" s="31"/>
      <c r="B51" s="10" t="s">
        <v>144</v>
      </c>
      <c r="C51" s="39" t="s">
        <v>170</v>
      </c>
      <c r="D51" s="34" t="s">
        <v>14</v>
      </c>
      <c r="E51" s="34" t="s">
        <v>8</v>
      </c>
      <c r="F51" s="34" t="s">
        <v>12</v>
      </c>
      <c r="G51" s="37">
        <v>300000</v>
      </c>
    </row>
    <row r="52" spans="1:7" ht="51" x14ac:dyDescent="0.2">
      <c r="A52" s="31"/>
      <c r="B52" s="22" t="s">
        <v>350</v>
      </c>
      <c r="C52" s="39" t="s">
        <v>171</v>
      </c>
      <c r="D52" s="34" t="s">
        <v>14</v>
      </c>
      <c r="E52" s="34" t="s">
        <v>8</v>
      </c>
      <c r="F52" s="34" t="s">
        <v>12</v>
      </c>
      <c r="G52" s="37">
        <v>300000</v>
      </c>
    </row>
    <row r="53" spans="1:7" ht="51" hidden="1" x14ac:dyDescent="0.2">
      <c r="A53" s="31"/>
      <c r="B53" s="13" t="s">
        <v>145</v>
      </c>
      <c r="C53" s="39" t="s">
        <v>172</v>
      </c>
      <c r="D53" s="34" t="s">
        <v>206</v>
      </c>
      <c r="E53" s="34" t="s">
        <v>8</v>
      </c>
      <c r="F53" s="34" t="s">
        <v>12</v>
      </c>
      <c r="G53" s="37"/>
    </row>
    <row r="54" spans="1:7" ht="38.25" x14ac:dyDescent="0.2">
      <c r="A54" s="31"/>
      <c r="B54" s="22" t="s">
        <v>146</v>
      </c>
      <c r="C54" s="39" t="s">
        <v>173</v>
      </c>
      <c r="D54" s="34" t="s">
        <v>14</v>
      </c>
      <c r="E54" s="34" t="s">
        <v>8</v>
      </c>
      <c r="F54" s="34" t="s">
        <v>12</v>
      </c>
      <c r="G54" s="37">
        <v>650000</v>
      </c>
    </row>
    <row r="55" spans="1:7" ht="25.5" x14ac:dyDescent="0.2">
      <c r="A55" s="31"/>
      <c r="B55" s="21" t="s">
        <v>231</v>
      </c>
      <c r="C55" s="39" t="s">
        <v>218</v>
      </c>
      <c r="D55" s="34"/>
      <c r="E55" s="34"/>
      <c r="F55" s="34"/>
      <c r="G55" s="37">
        <f>G56+G58+G57</f>
        <v>5550000</v>
      </c>
    </row>
    <row r="56" spans="1:7" ht="51" hidden="1" x14ac:dyDescent="0.2">
      <c r="A56" s="31"/>
      <c r="B56" s="10" t="s">
        <v>219</v>
      </c>
      <c r="C56" s="39" t="s">
        <v>220</v>
      </c>
      <c r="D56" s="34" t="s">
        <v>206</v>
      </c>
      <c r="E56" s="34" t="s">
        <v>8</v>
      </c>
      <c r="F56" s="34" t="s">
        <v>11</v>
      </c>
      <c r="G56" s="37"/>
    </row>
    <row r="57" spans="1:7" ht="51" x14ac:dyDescent="0.2">
      <c r="A57" s="31"/>
      <c r="B57" s="106" t="s">
        <v>348</v>
      </c>
      <c r="C57" s="107" t="s">
        <v>312</v>
      </c>
      <c r="D57" s="34" t="s">
        <v>14</v>
      </c>
      <c r="E57" s="34" t="s">
        <v>8</v>
      </c>
      <c r="F57" s="34" t="s">
        <v>11</v>
      </c>
      <c r="G57" s="77">
        <v>4750000</v>
      </c>
    </row>
    <row r="58" spans="1:7" ht="51" x14ac:dyDescent="0.2">
      <c r="A58" s="31"/>
      <c r="B58" s="96" t="s">
        <v>347</v>
      </c>
      <c r="C58" s="39" t="s">
        <v>313</v>
      </c>
      <c r="D58" s="34" t="s">
        <v>14</v>
      </c>
      <c r="E58" s="34" t="s">
        <v>8</v>
      </c>
      <c r="F58" s="34" t="s">
        <v>11</v>
      </c>
      <c r="G58" s="37">
        <v>800000</v>
      </c>
    </row>
    <row r="59" spans="1:7" ht="38.25" x14ac:dyDescent="0.2">
      <c r="A59" s="31"/>
      <c r="B59" s="100" t="s">
        <v>281</v>
      </c>
      <c r="C59" s="39" t="s">
        <v>287</v>
      </c>
      <c r="D59" s="34"/>
      <c r="E59" s="34"/>
      <c r="F59" s="34"/>
      <c r="G59" s="37">
        <f>G60</f>
        <v>326171</v>
      </c>
    </row>
    <row r="60" spans="1:7" ht="51" x14ac:dyDescent="0.2">
      <c r="A60" s="31"/>
      <c r="B60" s="101" t="s">
        <v>282</v>
      </c>
      <c r="C60" s="39" t="s">
        <v>283</v>
      </c>
      <c r="D60" s="34" t="s">
        <v>206</v>
      </c>
      <c r="E60" s="34" t="s">
        <v>8</v>
      </c>
      <c r="F60" s="34" t="s">
        <v>11</v>
      </c>
      <c r="G60" s="37">
        <v>326171</v>
      </c>
    </row>
    <row r="61" spans="1:7" ht="25.5" x14ac:dyDescent="0.2">
      <c r="A61" s="31"/>
      <c r="B61" s="13" t="s">
        <v>228</v>
      </c>
      <c r="C61" s="39" t="s">
        <v>230</v>
      </c>
      <c r="D61" s="34"/>
      <c r="E61" s="34"/>
      <c r="F61" s="34"/>
      <c r="G61" s="37">
        <f>G62</f>
        <v>600000</v>
      </c>
    </row>
    <row r="62" spans="1:7" ht="76.5" x14ac:dyDescent="0.2">
      <c r="A62" s="31"/>
      <c r="B62" s="13" t="s">
        <v>232</v>
      </c>
      <c r="C62" s="39" t="s">
        <v>215</v>
      </c>
      <c r="D62" s="34" t="s">
        <v>308</v>
      </c>
      <c r="E62" s="34" t="s">
        <v>8</v>
      </c>
      <c r="F62" s="34" t="s">
        <v>15</v>
      </c>
      <c r="G62" s="37">
        <v>600000</v>
      </c>
    </row>
    <row r="63" spans="1:7" ht="51" hidden="1" x14ac:dyDescent="0.2">
      <c r="A63" s="33" t="s">
        <v>288</v>
      </c>
      <c r="B63" s="23" t="s">
        <v>267</v>
      </c>
      <c r="C63" s="38" t="s">
        <v>264</v>
      </c>
      <c r="D63" s="32"/>
      <c r="E63" s="32"/>
      <c r="F63" s="32"/>
      <c r="G63" s="53">
        <f>G64</f>
        <v>0</v>
      </c>
    </row>
    <row r="64" spans="1:7" s="72" customFormat="1" ht="25.5" hidden="1" x14ac:dyDescent="0.2">
      <c r="A64" s="31"/>
      <c r="B64" s="13" t="s">
        <v>265</v>
      </c>
      <c r="C64" s="39" t="s">
        <v>266</v>
      </c>
      <c r="D64" s="34"/>
      <c r="E64" s="34"/>
      <c r="F64" s="34"/>
      <c r="G64" s="37">
        <f>G65</f>
        <v>0</v>
      </c>
    </row>
    <row r="65" spans="1:7" ht="51" hidden="1" x14ac:dyDescent="0.2">
      <c r="A65" s="31"/>
      <c r="B65" s="13" t="s">
        <v>268</v>
      </c>
      <c r="C65" s="39" t="s">
        <v>269</v>
      </c>
      <c r="D65" s="34" t="s">
        <v>206</v>
      </c>
      <c r="E65" s="34" t="s">
        <v>7</v>
      </c>
      <c r="F65" s="34" t="s">
        <v>11</v>
      </c>
      <c r="G65" s="37"/>
    </row>
    <row r="66" spans="1:7" ht="38.25" x14ac:dyDescent="0.2">
      <c r="A66" s="44" t="s">
        <v>38</v>
      </c>
      <c r="B66" s="23" t="s">
        <v>189</v>
      </c>
      <c r="C66" s="69" t="s">
        <v>174</v>
      </c>
      <c r="D66" s="70"/>
      <c r="E66" s="70"/>
      <c r="F66" s="70"/>
      <c r="G66" s="71">
        <f>G67</f>
        <v>341800</v>
      </c>
    </row>
    <row r="67" spans="1:7" ht="38.25" x14ac:dyDescent="0.2">
      <c r="A67" s="33"/>
      <c r="B67" s="21" t="s">
        <v>94</v>
      </c>
      <c r="C67" s="39" t="s">
        <v>175</v>
      </c>
      <c r="D67" s="34"/>
      <c r="E67" s="34"/>
      <c r="F67" s="34"/>
      <c r="G67" s="37">
        <f>G70+G68+G69</f>
        <v>341800</v>
      </c>
    </row>
    <row r="68" spans="1:7" ht="89.25" x14ac:dyDescent="0.2">
      <c r="A68" s="33"/>
      <c r="B68" s="22" t="s">
        <v>95</v>
      </c>
      <c r="C68" s="39" t="s">
        <v>176</v>
      </c>
      <c r="D68" s="34" t="s">
        <v>307</v>
      </c>
      <c r="E68" s="34" t="s">
        <v>10</v>
      </c>
      <c r="F68" s="34" t="s">
        <v>7</v>
      </c>
      <c r="G68" s="37">
        <v>325200</v>
      </c>
    </row>
    <row r="69" spans="1:7" ht="89.25" hidden="1" x14ac:dyDescent="0.2">
      <c r="A69" s="33"/>
      <c r="B69" s="22" t="s">
        <v>95</v>
      </c>
      <c r="C69" s="39" t="s">
        <v>96</v>
      </c>
      <c r="D69" s="34" t="s">
        <v>205</v>
      </c>
      <c r="E69" s="34" t="s">
        <v>10</v>
      </c>
      <c r="F69" s="34" t="s">
        <v>7</v>
      </c>
      <c r="G69" s="37"/>
    </row>
    <row r="70" spans="1:7" ht="51" x14ac:dyDescent="0.2">
      <c r="A70" s="33"/>
      <c r="B70" s="22" t="s">
        <v>177</v>
      </c>
      <c r="C70" s="39" t="s">
        <v>176</v>
      </c>
      <c r="D70" s="34" t="s">
        <v>14</v>
      </c>
      <c r="E70" s="34" t="s">
        <v>10</v>
      </c>
      <c r="F70" s="34" t="s">
        <v>7</v>
      </c>
      <c r="G70" s="37">
        <v>16600</v>
      </c>
    </row>
    <row r="71" spans="1:7" ht="38.25" x14ac:dyDescent="0.2">
      <c r="A71" s="33" t="s">
        <v>39</v>
      </c>
      <c r="B71" s="24" t="s">
        <v>40</v>
      </c>
      <c r="C71" s="38" t="s">
        <v>178</v>
      </c>
      <c r="D71" s="48"/>
      <c r="E71" s="48"/>
      <c r="F71" s="32"/>
      <c r="G71" s="53">
        <f>G72</f>
        <v>309600</v>
      </c>
    </row>
    <row r="72" spans="1:7" ht="25.5" x14ac:dyDescent="0.2">
      <c r="A72" s="33"/>
      <c r="B72" s="21" t="s">
        <v>120</v>
      </c>
      <c r="C72" s="39" t="s">
        <v>179</v>
      </c>
      <c r="D72" s="48"/>
      <c r="E72" s="48"/>
      <c r="F72" s="32"/>
      <c r="G72" s="53">
        <f>G73</f>
        <v>309600</v>
      </c>
    </row>
    <row r="73" spans="1:7" ht="38.25" x14ac:dyDescent="0.2">
      <c r="A73" s="31"/>
      <c r="B73" s="47" t="s">
        <v>361</v>
      </c>
      <c r="C73" s="39" t="s">
        <v>180</v>
      </c>
      <c r="D73" s="34" t="s">
        <v>17</v>
      </c>
      <c r="E73" s="34" t="s">
        <v>16</v>
      </c>
      <c r="F73" s="34" t="s">
        <v>6</v>
      </c>
      <c r="G73" s="37">
        <v>309600</v>
      </c>
    </row>
    <row r="74" spans="1:7" ht="25.5" x14ac:dyDescent="0.2">
      <c r="A74" s="33" t="s">
        <v>41</v>
      </c>
      <c r="B74" s="24" t="s">
        <v>42</v>
      </c>
      <c r="C74" s="38" t="s">
        <v>127</v>
      </c>
      <c r="D74" s="32"/>
      <c r="E74" s="32"/>
      <c r="F74" s="32"/>
      <c r="G74" s="53">
        <f>G75+G80+G83+G85</f>
        <v>2680622</v>
      </c>
    </row>
    <row r="75" spans="1:7" ht="38.25" x14ac:dyDescent="0.2">
      <c r="A75" s="33"/>
      <c r="B75" s="21" t="s">
        <v>83</v>
      </c>
      <c r="C75" s="39" t="s">
        <v>181</v>
      </c>
      <c r="D75" s="34"/>
      <c r="E75" s="34"/>
      <c r="F75" s="34"/>
      <c r="G75" s="37">
        <f>G76+G77+G78+G79</f>
        <v>2336644</v>
      </c>
    </row>
    <row r="76" spans="1:7" ht="107.25" customHeight="1" x14ac:dyDescent="0.2">
      <c r="A76" s="33"/>
      <c r="B76" s="12" t="s">
        <v>182</v>
      </c>
      <c r="C76" s="39" t="s">
        <v>86</v>
      </c>
      <c r="D76" s="34" t="s">
        <v>307</v>
      </c>
      <c r="E76" s="34" t="s">
        <v>6</v>
      </c>
      <c r="F76" s="34" t="s">
        <v>7</v>
      </c>
      <c r="G76" s="37">
        <v>294908</v>
      </c>
    </row>
    <row r="77" spans="1:7" ht="114.75" hidden="1" x14ac:dyDescent="0.2">
      <c r="A77" s="33"/>
      <c r="B77" s="12" t="s">
        <v>182</v>
      </c>
      <c r="C77" s="39" t="s">
        <v>86</v>
      </c>
      <c r="D77" s="34" t="s">
        <v>205</v>
      </c>
      <c r="E77" s="34" t="s">
        <v>6</v>
      </c>
      <c r="F77" s="34" t="s">
        <v>7</v>
      </c>
      <c r="G77" s="37"/>
    </row>
    <row r="78" spans="1:7" ht="76.5" x14ac:dyDescent="0.2">
      <c r="A78" s="33"/>
      <c r="B78" s="22" t="s">
        <v>87</v>
      </c>
      <c r="C78" s="39" t="s">
        <v>86</v>
      </c>
      <c r="D78" s="34" t="s">
        <v>14</v>
      </c>
      <c r="E78" s="34" t="s">
        <v>6</v>
      </c>
      <c r="F78" s="34" t="s">
        <v>7</v>
      </c>
      <c r="G78" s="37">
        <v>2040736</v>
      </c>
    </row>
    <row r="79" spans="1:7" ht="63.75" x14ac:dyDescent="0.2">
      <c r="A79" s="31"/>
      <c r="B79" s="22" t="s">
        <v>89</v>
      </c>
      <c r="C79" s="39" t="s">
        <v>196</v>
      </c>
      <c r="D79" s="34" t="s">
        <v>308</v>
      </c>
      <c r="E79" s="34" t="s">
        <v>6</v>
      </c>
      <c r="F79" s="34" t="s">
        <v>7</v>
      </c>
      <c r="G79" s="37">
        <v>1000</v>
      </c>
    </row>
    <row r="80" spans="1:7" ht="51" x14ac:dyDescent="0.2">
      <c r="A80" s="31"/>
      <c r="B80" s="20" t="s">
        <v>91</v>
      </c>
      <c r="C80" s="39" t="s">
        <v>183</v>
      </c>
      <c r="D80" s="34"/>
      <c r="E80" s="34"/>
      <c r="F80" s="34"/>
      <c r="G80" s="37">
        <f>G81+G82</f>
        <v>261000</v>
      </c>
    </row>
    <row r="81" spans="1:7" ht="51" x14ac:dyDescent="0.2">
      <c r="A81" s="31"/>
      <c r="B81" s="22" t="s">
        <v>339</v>
      </c>
      <c r="C81" s="39" t="s">
        <v>132</v>
      </c>
      <c r="D81" s="34" t="s">
        <v>308</v>
      </c>
      <c r="E81" s="34" t="s">
        <v>6</v>
      </c>
      <c r="F81" s="34" t="s">
        <v>43</v>
      </c>
      <c r="G81" s="37">
        <v>50000</v>
      </c>
    </row>
    <row r="82" spans="1:7" ht="63.75" x14ac:dyDescent="0.2">
      <c r="A82" s="31"/>
      <c r="B82" s="22" t="s">
        <v>340</v>
      </c>
      <c r="C82" s="39" t="s">
        <v>133</v>
      </c>
      <c r="D82" s="34" t="s">
        <v>308</v>
      </c>
      <c r="E82" s="34" t="s">
        <v>6</v>
      </c>
      <c r="F82" s="34" t="s">
        <v>43</v>
      </c>
      <c r="G82" s="37">
        <v>211000</v>
      </c>
    </row>
    <row r="83" spans="1:7" ht="25.5" hidden="1" x14ac:dyDescent="0.2">
      <c r="A83" s="31"/>
      <c r="B83" s="20" t="s">
        <v>92</v>
      </c>
      <c r="C83" s="39" t="s">
        <v>184</v>
      </c>
      <c r="D83" s="34"/>
      <c r="E83" s="34"/>
      <c r="F83" s="34"/>
      <c r="G83" s="37">
        <f>G84</f>
        <v>0</v>
      </c>
    </row>
    <row r="84" spans="1:7" ht="38.25" hidden="1" x14ac:dyDescent="0.2">
      <c r="A84" s="31"/>
      <c r="B84" s="22" t="s">
        <v>93</v>
      </c>
      <c r="C84" s="39" t="s">
        <v>134</v>
      </c>
      <c r="D84" s="34" t="s">
        <v>206</v>
      </c>
      <c r="E84" s="34" t="s">
        <v>138</v>
      </c>
      <c r="F84" s="34" t="s">
        <v>9</v>
      </c>
      <c r="G84" s="37"/>
    </row>
    <row r="85" spans="1:7" ht="25.5" x14ac:dyDescent="0.2">
      <c r="A85" s="31"/>
      <c r="B85" s="21" t="s">
        <v>128</v>
      </c>
      <c r="C85" s="39" t="s">
        <v>185</v>
      </c>
      <c r="D85" s="34"/>
      <c r="E85" s="34"/>
      <c r="F85" s="34"/>
      <c r="G85" s="37">
        <f>G86</f>
        <v>82978</v>
      </c>
    </row>
    <row r="86" spans="1:7" ht="25.5" x14ac:dyDescent="0.2">
      <c r="A86" s="31"/>
      <c r="B86" s="22" t="s">
        <v>202</v>
      </c>
      <c r="C86" s="39" t="s">
        <v>130</v>
      </c>
      <c r="D86" s="34" t="s">
        <v>324</v>
      </c>
      <c r="E86" s="34" t="s">
        <v>9</v>
      </c>
      <c r="F86" s="34" t="s">
        <v>6</v>
      </c>
      <c r="G86" s="58">
        <v>82978</v>
      </c>
    </row>
    <row r="87" spans="1:7" ht="38.25" x14ac:dyDescent="0.2">
      <c r="A87" s="33" t="s">
        <v>197</v>
      </c>
      <c r="B87" s="16" t="s">
        <v>190</v>
      </c>
      <c r="C87" s="38" t="s">
        <v>198</v>
      </c>
      <c r="D87" s="32"/>
      <c r="E87" s="32"/>
      <c r="F87" s="32"/>
      <c r="G87" s="53">
        <f>G88+G93+G97</f>
        <v>14178162</v>
      </c>
    </row>
    <row r="88" spans="1:7" ht="25.5" x14ac:dyDescent="0.2">
      <c r="A88" s="33"/>
      <c r="B88" s="47" t="s">
        <v>201</v>
      </c>
      <c r="C88" s="39" t="s">
        <v>199</v>
      </c>
      <c r="D88" s="34"/>
      <c r="E88" s="34"/>
      <c r="F88" s="34"/>
      <c r="G88" s="37">
        <f>G89+G90+G91+G92</f>
        <v>3396323</v>
      </c>
    </row>
    <row r="89" spans="1:7" ht="76.5" x14ac:dyDescent="0.2">
      <c r="A89" s="33"/>
      <c r="B89" s="47" t="s">
        <v>357</v>
      </c>
      <c r="C89" s="39" t="s">
        <v>193</v>
      </c>
      <c r="D89" s="34" t="s">
        <v>307</v>
      </c>
      <c r="E89" s="34" t="s">
        <v>15</v>
      </c>
      <c r="F89" s="34" t="s">
        <v>6</v>
      </c>
      <c r="G89" s="37">
        <v>1638817</v>
      </c>
    </row>
    <row r="90" spans="1:7" ht="76.5" hidden="1" x14ac:dyDescent="0.2">
      <c r="A90" s="33"/>
      <c r="B90" s="43" t="s">
        <v>154</v>
      </c>
      <c r="C90" s="39" t="s">
        <v>193</v>
      </c>
      <c r="D90" s="34" t="s">
        <v>207</v>
      </c>
      <c r="E90" s="34" t="s">
        <v>15</v>
      </c>
      <c r="F90" s="34" t="s">
        <v>6</v>
      </c>
      <c r="G90" s="37"/>
    </row>
    <row r="91" spans="1:7" ht="51" x14ac:dyDescent="0.2">
      <c r="A91" s="33"/>
      <c r="B91" s="47" t="s">
        <v>358</v>
      </c>
      <c r="C91" s="39" t="s">
        <v>193</v>
      </c>
      <c r="D91" s="34" t="s">
        <v>14</v>
      </c>
      <c r="E91" s="34" t="s">
        <v>15</v>
      </c>
      <c r="F91" s="34" t="s">
        <v>6</v>
      </c>
      <c r="G91" s="115">
        <v>1756506</v>
      </c>
    </row>
    <row r="92" spans="1:7" ht="38.25" x14ac:dyDescent="0.2">
      <c r="A92" s="33"/>
      <c r="B92" s="47" t="s">
        <v>359</v>
      </c>
      <c r="C92" s="39" t="s">
        <v>193</v>
      </c>
      <c r="D92" s="34" t="s">
        <v>308</v>
      </c>
      <c r="E92" s="34" t="s">
        <v>15</v>
      </c>
      <c r="F92" s="34" t="s">
        <v>6</v>
      </c>
      <c r="G92" s="37">
        <v>1000</v>
      </c>
    </row>
    <row r="93" spans="1:7" ht="38.25" x14ac:dyDescent="0.2">
      <c r="A93" s="33"/>
      <c r="B93" s="47" t="s">
        <v>211</v>
      </c>
      <c r="C93" s="39" t="s">
        <v>200</v>
      </c>
      <c r="D93" s="34"/>
      <c r="E93" s="34"/>
      <c r="F93" s="34"/>
      <c r="G93" s="37">
        <f>G94+G95+G96</f>
        <v>576839</v>
      </c>
    </row>
    <row r="94" spans="1:7" ht="76.5" x14ac:dyDescent="0.2">
      <c r="A94" s="33"/>
      <c r="B94" s="47" t="s">
        <v>357</v>
      </c>
      <c r="C94" s="39" t="s">
        <v>195</v>
      </c>
      <c r="D94" s="34" t="s">
        <v>307</v>
      </c>
      <c r="E94" s="34" t="s">
        <v>15</v>
      </c>
      <c r="F94" s="34" t="s">
        <v>6</v>
      </c>
      <c r="G94" s="37">
        <v>513436</v>
      </c>
    </row>
    <row r="95" spans="1:7" ht="76.5" hidden="1" x14ac:dyDescent="0.2">
      <c r="A95" s="33"/>
      <c r="B95" s="43" t="s">
        <v>154</v>
      </c>
      <c r="C95" s="39" t="s">
        <v>195</v>
      </c>
      <c r="D95" s="34" t="s">
        <v>207</v>
      </c>
      <c r="E95" s="34" t="s">
        <v>15</v>
      </c>
      <c r="F95" s="34" t="s">
        <v>6</v>
      </c>
      <c r="G95" s="37"/>
    </row>
    <row r="96" spans="1:7" ht="51" x14ac:dyDescent="0.2">
      <c r="A96" s="33"/>
      <c r="B96" s="47" t="s">
        <v>358</v>
      </c>
      <c r="C96" s="39" t="s">
        <v>195</v>
      </c>
      <c r="D96" s="34" t="s">
        <v>14</v>
      </c>
      <c r="E96" s="34" t="s">
        <v>15</v>
      </c>
      <c r="F96" s="34" t="s">
        <v>6</v>
      </c>
      <c r="G96" s="37">
        <v>63403</v>
      </c>
    </row>
    <row r="97" spans="1:7" ht="25.5" x14ac:dyDescent="0.2">
      <c r="A97" s="31"/>
      <c r="B97" s="47" t="s">
        <v>155</v>
      </c>
      <c r="C97" s="39" t="s">
        <v>212</v>
      </c>
      <c r="D97" s="34"/>
      <c r="E97" s="34"/>
      <c r="F97" s="34"/>
      <c r="G97" s="37">
        <f>G98+G99</f>
        <v>10205000</v>
      </c>
    </row>
    <row r="98" spans="1:7" ht="51" x14ac:dyDescent="0.2">
      <c r="A98" s="31"/>
      <c r="B98" s="47" t="s">
        <v>360</v>
      </c>
      <c r="C98" s="39" t="s">
        <v>209</v>
      </c>
      <c r="D98" s="34" t="s">
        <v>322</v>
      </c>
      <c r="E98" s="34" t="s">
        <v>43</v>
      </c>
      <c r="F98" s="34" t="s">
        <v>10</v>
      </c>
      <c r="G98" s="37">
        <v>10000000</v>
      </c>
    </row>
    <row r="99" spans="1:7" ht="51" x14ac:dyDescent="0.2">
      <c r="A99" s="31"/>
      <c r="B99" s="43" t="s">
        <v>216</v>
      </c>
      <c r="C99" s="78" t="s">
        <v>217</v>
      </c>
      <c r="D99" s="33" t="s">
        <v>14</v>
      </c>
      <c r="E99" s="33" t="s">
        <v>43</v>
      </c>
      <c r="F99" s="33" t="s">
        <v>13</v>
      </c>
      <c r="G99" s="58">
        <v>205000</v>
      </c>
    </row>
    <row r="100" spans="1:7" ht="25.5" hidden="1" x14ac:dyDescent="0.2">
      <c r="A100" s="33" t="s">
        <v>289</v>
      </c>
      <c r="B100" s="103" t="s">
        <v>271</v>
      </c>
      <c r="C100" s="38" t="s">
        <v>272</v>
      </c>
      <c r="D100" s="32"/>
      <c r="E100" s="32"/>
      <c r="F100" s="32"/>
      <c r="G100" s="53">
        <f>G101+G103+G107</f>
        <v>0</v>
      </c>
    </row>
    <row r="101" spans="1:7" ht="38.25" hidden="1" x14ac:dyDescent="0.2">
      <c r="A101" s="33"/>
      <c r="B101" s="97" t="s">
        <v>273</v>
      </c>
      <c r="C101" s="39" t="s">
        <v>274</v>
      </c>
      <c r="D101" s="34"/>
      <c r="E101" s="34"/>
      <c r="F101" s="34"/>
      <c r="G101" s="37">
        <f>G102</f>
        <v>0</v>
      </c>
    </row>
    <row r="102" spans="1:7" ht="63.75" hidden="1" x14ac:dyDescent="0.2">
      <c r="A102" s="33"/>
      <c r="B102" s="98" t="s">
        <v>276</v>
      </c>
      <c r="C102" s="39" t="s">
        <v>275</v>
      </c>
      <c r="D102" s="34" t="s">
        <v>206</v>
      </c>
      <c r="E102" s="34" t="s">
        <v>7</v>
      </c>
      <c r="F102" s="34" t="s">
        <v>270</v>
      </c>
      <c r="G102" s="37"/>
    </row>
    <row r="103" spans="1:7" ht="25.5" hidden="1" x14ac:dyDescent="0.2">
      <c r="A103" s="33"/>
      <c r="B103" s="99" t="s">
        <v>277</v>
      </c>
      <c r="C103" s="39" t="s">
        <v>278</v>
      </c>
      <c r="D103" s="34"/>
      <c r="E103" s="34"/>
      <c r="F103" s="34"/>
      <c r="G103" s="37">
        <f>G104+G105+G106</f>
        <v>0</v>
      </c>
    </row>
    <row r="104" spans="1:7" ht="63.75" hidden="1" x14ac:dyDescent="0.2">
      <c r="A104" s="33"/>
      <c r="B104" s="104" t="s">
        <v>279</v>
      </c>
      <c r="C104" s="39" t="s">
        <v>280</v>
      </c>
      <c r="D104" s="34" t="s">
        <v>206</v>
      </c>
      <c r="E104" s="34" t="s">
        <v>7</v>
      </c>
      <c r="F104" s="34" t="s">
        <v>270</v>
      </c>
      <c r="G104" s="37"/>
    </row>
    <row r="105" spans="1:7" x14ac:dyDescent="0.2">
      <c r="B105" s="26" t="s">
        <v>0</v>
      </c>
      <c r="C105" s="51"/>
      <c r="D105" s="40"/>
      <c r="E105" s="40"/>
      <c r="F105" s="55"/>
    </row>
    <row r="106" spans="1:7" x14ac:dyDescent="0.2">
      <c r="B106" s="26" t="s">
        <v>18</v>
      </c>
      <c r="C106" s="51"/>
      <c r="D106" s="152" t="s">
        <v>47</v>
      </c>
      <c r="E106" s="152"/>
      <c r="F106" s="152"/>
      <c r="G106" s="152"/>
    </row>
  </sheetData>
  <mergeCells count="23">
    <mergeCell ref="D106:G106"/>
    <mergeCell ref="B13:G13"/>
    <mergeCell ref="B14:G14"/>
    <mergeCell ref="B15:G15"/>
    <mergeCell ref="B16:G16"/>
    <mergeCell ref="E6:G6"/>
    <mergeCell ref="E7:G7"/>
    <mergeCell ref="E8:G8"/>
    <mergeCell ref="E9:G9"/>
    <mergeCell ref="A19:A20"/>
    <mergeCell ref="B19:B20"/>
    <mergeCell ref="C19:C20"/>
    <mergeCell ref="D19:D20"/>
    <mergeCell ref="E19:E20"/>
    <mergeCell ref="F19:F20"/>
    <mergeCell ref="G19:G20"/>
    <mergeCell ref="E10:G10"/>
    <mergeCell ref="E11:G11"/>
    <mergeCell ref="E2:G2"/>
    <mergeCell ref="E3:G3"/>
    <mergeCell ref="E1:G1"/>
    <mergeCell ref="E4:G4"/>
    <mergeCell ref="E5:G5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Лист5</vt:lpstr>
      <vt:lpstr>Лист7</vt:lpstr>
      <vt:lpstr>Лист9</vt:lpstr>
      <vt:lpstr>Лист7!Область_печати</vt:lpstr>
      <vt:lpstr>Лист9!Область_печати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2017-04-19T11:17:09Z</dcterms:modified>
</cp:coreProperties>
</file>