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1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ПРИЛ.7" sheetId="5" r:id="rId7"/>
    <sheet name="ПРИЛ.8" sheetId="14" r:id="rId8"/>
    <sheet name="ПРИЛ.9" sheetId="7" r:id="rId9"/>
    <sheet name="ПРИЛ,10" sheetId="15" r:id="rId10"/>
    <sheet name="ПРИЛ.11" sheetId="9" r:id="rId11"/>
    <sheet name="ПРИЛ.12" sheetId="17" r:id="rId12"/>
    <sheet name="Лист1" sheetId="18" r:id="rId13"/>
  </sheets>
  <definedNames>
    <definedName name="_xlnm.Print_Area" localSheetId="10">ПРИЛ.11!$A$1:$G$106</definedName>
    <definedName name="_xlnm.Print_Area" localSheetId="4">ПРИЛ.5!$A$1:$D$52</definedName>
    <definedName name="_xlnm.Print_Area" localSheetId="6">ПРИЛ.7!$A$1:$AV$133</definedName>
    <definedName name="_xlnm.Print_Area" localSheetId="8">ПРИЛ.9!$A$1:$G$137</definedName>
  </definedNames>
  <calcPr calcId="145621"/>
</workbook>
</file>

<file path=xl/calcChain.xml><?xml version="1.0" encoding="utf-8"?>
<calcChain xmlns="http://schemas.openxmlformats.org/spreadsheetml/2006/main">
  <c r="F84" i="7" l="1"/>
  <c r="G79" i="5"/>
  <c r="H23" i="17" l="1"/>
  <c r="G23" i="17"/>
  <c r="H91" i="17"/>
  <c r="H87" i="17"/>
  <c r="H83" i="17"/>
  <c r="H80" i="17"/>
  <c r="H78" i="17"/>
  <c r="H75" i="17"/>
  <c r="H70" i="17"/>
  <c r="H67" i="17"/>
  <c r="H66" i="17" s="1"/>
  <c r="H62" i="17"/>
  <c r="H61" i="17" s="1"/>
  <c r="H59" i="17"/>
  <c r="H58" i="17" s="1"/>
  <c r="H56" i="17"/>
  <c r="H54" i="17"/>
  <c r="H50" i="17"/>
  <c r="H45" i="17"/>
  <c r="H43" i="17"/>
  <c r="H39" i="17"/>
  <c r="H32" i="17"/>
  <c r="H21" i="17"/>
  <c r="G91" i="17"/>
  <c r="G87" i="17"/>
  <c r="G83" i="17"/>
  <c r="G80" i="17"/>
  <c r="G78" i="17"/>
  <c r="G75" i="17"/>
  <c r="G70" i="17"/>
  <c r="G67" i="17"/>
  <c r="G66" i="17" s="1"/>
  <c r="G62" i="17"/>
  <c r="G61" i="17" s="1"/>
  <c r="G59" i="17"/>
  <c r="G58" i="17" s="1"/>
  <c r="G56" i="17"/>
  <c r="G54" i="17"/>
  <c r="G50" i="17"/>
  <c r="G45" i="17"/>
  <c r="G43" i="17"/>
  <c r="G39" i="17"/>
  <c r="G32" i="17"/>
  <c r="G20" i="17" s="1"/>
  <c r="G21" i="17"/>
  <c r="G22" i="9"/>
  <c r="G98" i="9"/>
  <c r="G96" i="9"/>
  <c r="G92" i="9"/>
  <c r="G88" i="9"/>
  <c r="G84" i="9"/>
  <c r="G81" i="9"/>
  <c r="G79" i="9"/>
  <c r="G76" i="9"/>
  <c r="G71" i="9"/>
  <c r="G68" i="9"/>
  <c r="G67" i="9" s="1"/>
  <c r="G63" i="9"/>
  <c r="G62" i="9" s="1"/>
  <c r="G60" i="9"/>
  <c r="G59" i="9" s="1"/>
  <c r="G57" i="9"/>
  <c r="G55" i="9"/>
  <c r="G51" i="9"/>
  <c r="G46" i="9"/>
  <c r="G44" i="9"/>
  <c r="G40" i="9"/>
  <c r="G33" i="9"/>
  <c r="G20" i="9"/>
  <c r="G128" i="15"/>
  <c r="G127" i="15" s="1"/>
  <c r="G126" i="15" s="1"/>
  <c r="G125" i="15" s="1"/>
  <c r="G124" i="15" s="1"/>
  <c r="F128" i="15"/>
  <c r="F127" i="15" s="1"/>
  <c r="F126" i="15" s="1"/>
  <c r="F125" i="15" s="1"/>
  <c r="F124" i="15" s="1"/>
  <c r="G121" i="15"/>
  <c r="G120" i="15" s="1"/>
  <c r="G119" i="15" s="1"/>
  <c r="G118" i="15" s="1"/>
  <c r="G117" i="15" s="1"/>
  <c r="F121" i="15"/>
  <c r="F120" i="15"/>
  <c r="F119" i="15" s="1"/>
  <c r="F118" i="15" s="1"/>
  <c r="F117" i="15" s="1"/>
  <c r="G115" i="15"/>
  <c r="G114" i="15" s="1"/>
  <c r="G113" i="15" s="1"/>
  <c r="G112" i="15" s="1"/>
  <c r="G111" i="15" s="1"/>
  <c r="F115" i="15"/>
  <c r="F114" i="15" s="1"/>
  <c r="F113" i="15" s="1"/>
  <c r="F112" i="15" s="1"/>
  <c r="F111" i="15" s="1"/>
  <c r="G107" i="15"/>
  <c r="F107" i="15"/>
  <c r="G103" i="15"/>
  <c r="F103" i="15"/>
  <c r="G88" i="15"/>
  <c r="G87" i="15" s="1"/>
  <c r="G86" i="15" s="1"/>
  <c r="G85" i="15" s="1"/>
  <c r="F88" i="15"/>
  <c r="F87" i="15" s="1"/>
  <c r="F86" i="15" s="1"/>
  <c r="F85" i="15" s="1"/>
  <c r="G81" i="15"/>
  <c r="G80" i="15" s="1"/>
  <c r="G79" i="15" s="1"/>
  <c r="G78" i="15" s="1"/>
  <c r="F81" i="15"/>
  <c r="F80" i="15" s="1"/>
  <c r="F79" i="15" s="1"/>
  <c r="F78" i="15" s="1"/>
  <c r="G76" i="15"/>
  <c r="G75" i="15" s="1"/>
  <c r="G74" i="15" s="1"/>
  <c r="G73" i="15" s="1"/>
  <c r="F76" i="15"/>
  <c r="F75" i="15" s="1"/>
  <c r="F74" i="15" s="1"/>
  <c r="F73" i="15" s="1"/>
  <c r="G67" i="15"/>
  <c r="F67" i="15"/>
  <c r="G65" i="15"/>
  <c r="F65" i="15"/>
  <c r="G59" i="15"/>
  <c r="F59" i="15"/>
  <c r="G57" i="15"/>
  <c r="F57" i="15"/>
  <c r="F56" i="15" s="1"/>
  <c r="F55" i="15" s="1"/>
  <c r="G56" i="15"/>
  <c r="G55" i="15" s="1"/>
  <c r="G54" i="15" s="1"/>
  <c r="G52" i="15"/>
  <c r="F52" i="15"/>
  <c r="F51" i="15" s="1"/>
  <c r="G51" i="15"/>
  <c r="G50" i="15"/>
  <c r="G49" i="15" s="1"/>
  <c r="F50" i="15"/>
  <c r="F49" i="15" s="1"/>
  <c r="G44" i="15"/>
  <c r="G43" i="15" s="1"/>
  <c r="G42" i="15" s="1"/>
  <c r="G41" i="15" s="1"/>
  <c r="G40" i="15" s="1"/>
  <c r="F44" i="15"/>
  <c r="F43" i="15" s="1"/>
  <c r="F42" i="15" s="1"/>
  <c r="F41" i="15" s="1"/>
  <c r="F40" i="15" s="1"/>
  <c r="G38" i="15"/>
  <c r="G37" i="15" s="1"/>
  <c r="F38" i="15"/>
  <c r="F37" i="15"/>
  <c r="G36" i="15"/>
  <c r="F36" i="15"/>
  <c r="F35" i="15"/>
  <c r="G32" i="15"/>
  <c r="G31" i="15" s="1"/>
  <c r="F32" i="15"/>
  <c r="F31" i="15" s="1"/>
  <c r="G23" i="15"/>
  <c r="G22" i="15" s="1"/>
  <c r="G21" i="15" s="1"/>
  <c r="G20" i="15" s="1"/>
  <c r="G19" i="15" s="1"/>
  <c r="G18" i="15" s="1"/>
  <c r="F23" i="15"/>
  <c r="F22" i="15" s="1"/>
  <c r="F21" i="15" s="1"/>
  <c r="F20" i="15" s="1"/>
  <c r="F19" i="15" s="1"/>
  <c r="F18" i="15" s="1"/>
  <c r="F132" i="7"/>
  <c r="F131" i="7" s="1"/>
  <c r="F130" i="7" s="1"/>
  <c r="F129" i="7" s="1"/>
  <c r="F128" i="7" s="1"/>
  <c r="F125" i="7"/>
  <c r="F124" i="7" s="1"/>
  <c r="F123" i="7" s="1"/>
  <c r="F122" i="7" s="1"/>
  <c r="F121" i="7" s="1"/>
  <c r="F119" i="7"/>
  <c r="F118" i="7" s="1"/>
  <c r="F117" i="7" s="1"/>
  <c r="F116" i="7" s="1"/>
  <c r="F115" i="7" s="1"/>
  <c r="F111" i="7"/>
  <c r="F107" i="7"/>
  <c r="F92" i="7"/>
  <c r="F91" i="7" s="1"/>
  <c r="F90" i="7" s="1"/>
  <c r="F89" i="7" s="1"/>
  <c r="F83" i="7"/>
  <c r="F82" i="7" s="1"/>
  <c r="F81" i="7" s="1"/>
  <c r="F79" i="7"/>
  <c r="F78" i="7" s="1"/>
  <c r="F77" i="7" s="1"/>
  <c r="F76" i="7" s="1"/>
  <c r="F70" i="7"/>
  <c r="F68" i="7"/>
  <c r="F62" i="7"/>
  <c r="F60" i="7"/>
  <c r="F59" i="7" s="1"/>
  <c r="F58" i="7" s="1"/>
  <c r="F55" i="7"/>
  <c r="F54" i="7" s="1"/>
  <c r="F47" i="7"/>
  <c r="F46" i="7" s="1"/>
  <c r="F45" i="7" s="1"/>
  <c r="F44" i="7" s="1"/>
  <c r="F43" i="7" s="1"/>
  <c r="F41" i="7"/>
  <c r="F40" i="7" s="1"/>
  <c r="F35" i="7"/>
  <c r="F34" i="7" s="1"/>
  <c r="F26" i="7"/>
  <c r="F25" i="7" s="1"/>
  <c r="F24" i="7" s="1"/>
  <c r="F23" i="7" s="1"/>
  <c r="F22" i="7" s="1"/>
  <c r="F21" i="7" s="1"/>
  <c r="H87" i="14"/>
  <c r="F29" i="15" l="1"/>
  <c r="G95" i="9"/>
  <c r="F30" i="15"/>
  <c r="H82" i="17"/>
  <c r="G82" i="17"/>
  <c r="G102" i="15"/>
  <c r="G101" i="15" s="1"/>
  <c r="G100" i="15" s="1"/>
  <c r="G98" i="15" s="1"/>
  <c r="F72" i="15"/>
  <c r="F54" i="15"/>
  <c r="F106" i="7"/>
  <c r="F105" i="7" s="1"/>
  <c r="F104" i="7" s="1"/>
  <c r="F103" i="7" s="1"/>
  <c r="F64" i="15"/>
  <c r="F63" i="15" s="1"/>
  <c r="F62" i="15" s="1"/>
  <c r="F67" i="7"/>
  <c r="F66" i="7" s="1"/>
  <c r="F65" i="7" s="1"/>
  <c r="G69" i="17"/>
  <c r="H69" i="17"/>
  <c r="G38" i="17"/>
  <c r="H38" i="17"/>
  <c r="H20" i="17"/>
  <c r="G83" i="9"/>
  <c r="G70" i="9"/>
  <c r="G39" i="9"/>
  <c r="G19" i="9"/>
  <c r="F102" i="15"/>
  <c r="F101" i="15" s="1"/>
  <c r="F100" i="15" s="1"/>
  <c r="F99" i="15" s="1"/>
  <c r="G30" i="15"/>
  <c r="G29" i="15"/>
  <c r="G35" i="15"/>
  <c r="G64" i="15"/>
  <c r="G63" i="15" s="1"/>
  <c r="G62" i="15" s="1"/>
  <c r="G48" i="15" s="1"/>
  <c r="G72" i="15"/>
  <c r="F57" i="7"/>
  <c r="F75" i="7"/>
  <c r="F53" i="7"/>
  <c r="F52" i="7" s="1"/>
  <c r="F32" i="7"/>
  <c r="F38" i="7"/>
  <c r="F33" i="7"/>
  <c r="F39" i="7"/>
  <c r="H127" i="14"/>
  <c r="H126" i="14" s="1"/>
  <c r="H125" i="14" s="1"/>
  <c r="H124" i="14" s="1"/>
  <c r="H123" i="14" s="1"/>
  <c r="H120" i="14"/>
  <c r="H119" i="14" s="1"/>
  <c r="H118" i="14" s="1"/>
  <c r="H117" i="14" s="1"/>
  <c r="H116" i="14" s="1"/>
  <c r="H114" i="14"/>
  <c r="H113" i="14" s="1"/>
  <c r="H112" i="14" s="1"/>
  <c r="H111" i="14" s="1"/>
  <c r="H110" i="14" s="1"/>
  <c r="H106" i="14"/>
  <c r="H102" i="14"/>
  <c r="H86" i="14"/>
  <c r="H85" i="14" s="1"/>
  <c r="H84" i="14" s="1"/>
  <c r="H80" i="14"/>
  <c r="H79" i="14" s="1"/>
  <c r="H78" i="14" s="1"/>
  <c r="H77" i="14" s="1"/>
  <c r="H75" i="14"/>
  <c r="H74" i="14" s="1"/>
  <c r="H73" i="14" s="1"/>
  <c r="H72" i="14" s="1"/>
  <c r="H66" i="14"/>
  <c r="H64" i="14"/>
  <c r="H58" i="14"/>
  <c r="H56" i="14"/>
  <c r="H55" i="14" s="1"/>
  <c r="H54" i="14" s="1"/>
  <c r="H51" i="14"/>
  <c r="H49" i="14" s="1"/>
  <c r="H48" i="14" s="1"/>
  <c r="H43" i="14"/>
  <c r="H42" i="14" s="1"/>
  <c r="H41" i="14" s="1"/>
  <c r="H40" i="14" s="1"/>
  <c r="H39" i="14" s="1"/>
  <c r="H37" i="14"/>
  <c r="H36" i="14" s="1"/>
  <c r="H31" i="14"/>
  <c r="H30" i="14" s="1"/>
  <c r="H28" i="14"/>
  <c r="H22" i="14"/>
  <c r="H21" i="14" s="1"/>
  <c r="H20" i="14" s="1"/>
  <c r="H19" i="14" s="1"/>
  <c r="H18" i="14" s="1"/>
  <c r="H17" i="14" s="1"/>
  <c r="G127" i="14"/>
  <c r="G126" i="14" s="1"/>
  <c r="G125" i="14" s="1"/>
  <c r="G124" i="14" s="1"/>
  <c r="G123" i="14" s="1"/>
  <c r="G120" i="14"/>
  <c r="G119" i="14" s="1"/>
  <c r="G118" i="14" s="1"/>
  <c r="G117" i="14" s="1"/>
  <c r="G116" i="14" s="1"/>
  <c r="G114" i="14"/>
  <c r="G113" i="14"/>
  <c r="G112" i="14" s="1"/>
  <c r="G111" i="14" s="1"/>
  <c r="G110" i="14" s="1"/>
  <c r="G106" i="14"/>
  <c r="G102" i="14"/>
  <c r="G87" i="14"/>
  <c r="G86" i="14" s="1"/>
  <c r="G85" i="14" s="1"/>
  <c r="G84" i="14" s="1"/>
  <c r="G80" i="14"/>
  <c r="G79" i="14" s="1"/>
  <c r="G78" i="14" s="1"/>
  <c r="G77" i="14" s="1"/>
  <c r="G75" i="14"/>
  <c r="G74" i="14" s="1"/>
  <c r="G73" i="14" s="1"/>
  <c r="G72" i="14" s="1"/>
  <c r="G66" i="14"/>
  <c r="G64" i="14"/>
  <c r="G58" i="14"/>
  <c r="G56" i="14"/>
  <c r="G55" i="14" s="1"/>
  <c r="G54" i="14" s="1"/>
  <c r="G51" i="14"/>
  <c r="G50" i="14"/>
  <c r="G49" i="14"/>
  <c r="G48" i="14" s="1"/>
  <c r="G43" i="14"/>
  <c r="G42" i="14" s="1"/>
  <c r="G41" i="14" s="1"/>
  <c r="G40" i="14" s="1"/>
  <c r="G39" i="14" s="1"/>
  <c r="G37" i="14"/>
  <c r="G36" i="14" s="1"/>
  <c r="G31" i="14"/>
  <c r="G30" i="14" s="1"/>
  <c r="G22" i="14"/>
  <c r="G21" i="14" s="1"/>
  <c r="G20" i="14" s="1"/>
  <c r="G19" i="14" s="1"/>
  <c r="G18" i="14" s="1"/>
  <c r="G17" i="14" s="1"/>
  <c r="H50" i="14" l="1"/>
  <c r="H34" i="14"/>
  <c r="G99" i="15"/>
  <c r="F48" i="15"/>
  <c r="F28" i="15" s="1"/>
  <c r="F98" i="15"/>
  <c r="F17" i="15" s="1"/>
  <c r="F102" i="7"/>
  <c r="G28" i="15"/>
  <c r="G17" i="15" s="1"/>
  <c r="F51" i="7"/>
  <c r="F31" i="7" s="1"/>
  <c r="H63" i="14"/>
  <c r="H62" i="14" s="1"/>
  <c r="H61" i="14" s="1"/>
  <c r="G63" i="14"/>
  <c r="G62" i="14" s="1"/>
  <c r="G61" i="14" s="1"/>
  <c r="G18" i="9"/>
  <c r="G19" i="17"/>
  <c r="H19" i="17"/>
  <c r="H101" i="14"/>
  <c r="H100" i="14" s="1"/>
  <c r="H99" i="14" s="1"/>
  <c r="H98" i="14" s="1"/>
  <c r="G101" i="14"/>
  <c r="G100" i="14" s="1"/>
  <c r="G99" i="14" s="1"/>
  <c r="G97" i="14" s="1"/>
  <c r="G71" i="14"/>
  <c r="H53" i="14"/>
  <c r="G53" i="14"/>
  <c r="H71" i="14"/>
  <c r="H29" i="14"/>
  <c r="H35" i="14"/>
  <c r="G28" i="14"/>
  <c r="G34" i="14"/>
  <c r="G29" i="14"/>
  <c r="G35" i="14"/>
  <c r="G87" i="5"/>
  <c r="G57" i="5"/>
  <c r="G50" i="5"/>
  <c r="G49" i="5" s="1"/>
  <c r="F20" i="7" l="1"/>
  <c r="H47" i="14"/>
  <c r="H27" i="14" s="1"/>
  <c r="G47" i="14"/>
  <c r="G48" i="5"/>
  <c r="G47" i="5" s="1"/>
  <c r="G98" i="14"/>
  <c r="H97" i="14"/>
  <c r="G27" i="14"/>
  <c r="G16" i="14" s="1"/>
  <c r="H16" i="14" l="1"/>
  <c r="C18" i="13"/>
  <c r="C17" i="13" s="1"/>
  <c r="D107" i="13"/>
  <c r="D106" i="13" s="1"/>
  <c r="D104" i="13"/>
  <c r="D100" i="13"/>
  <c r="D99" i="13" s="1"/>
  <c r="D97" i="13"/>
  <c r="D96" i="13" s="1"/>
  <c r="D94" i="13"/>
  <c r="D92" i="13"/>
  <c r="D89" i="13"/>
  <c r="D87" i="13"/>
  <c r="D82" i="13"/>
  <c r="D79" i="13" s="1"/>
  <c r="D77" i="13"/>
  <c r="D74" i="13" s="1"/>
  <c r="D72" i="13"/>
  <c r="D71" i="13" s="1"/>
  <c r="D70" i="13" s="1"/>
  <c r="D68" i="13"/>
  <c r="D67" i="13" s="1"/>
  <c r="D65" i="13"/>
  <c r="D64" i="13" s="1"/>
  <c r="D61" i="13"/>
  <c r="D60" i="13" s="1"/>
  <c r="D59" i="13" s="1"/>
  <c r="D57" i="13"/>
  <c r="D56" i="13" s="1"/>
  <c r="D54" i="13"/>
  <c r="D52" i="13"/>
  <c r="D50" i="13"/>
  <c r="D46" i="13"/>
  <c r="D45" i="13" s="1"/>
  <c r="D44" i="13" s="1"/>
  <c r="D42" i="13"/>
  <c r="D41" i="13" s="1"/>
  <c r="D39" i="13"/>
  <c r="D37" i="13"/>
  <c r="D36" i="13" s="1"/>
  <c r="D34" i="13"/>
  <c r="D30" i="13"/>
  <c r="D29" i="13" s="1"/>
  <c r="D24" i="13"/>
  <c r="D23" i="13" s="1"/>
  <c r="D18" i="13"/>
  <c r="D17" i="13" s="1"/>
  <c r="C107" i="13"/>
  <c r="C106" i="13" s="1"/>
  <c r="C104" i="13"/>
  <c r="C100" i="13"/>
  <c r="C97" i="13"/>
  <c r="C96" i="13" s="1"/>
  <c r="C94" i="13"/>
  <c r="C92" i="13"/>
  <c r="C89" i="13"/>
  <c r="C87" i="13"/>
  <c r="C86" i="13" s="1"/>
  <c r="C82" i="13"/>
  <c r="C79" i="13" s="1"/>
  <c r="C77" i="13"/>
  <c r="C74" i="13" s="1"/>
  <c r="C72" i="13"/>
  <c r="C71" i="13" s="1"/>
  <c r="C70" i="13" s="1"/>
  <c r="C68" i="13"/>
  <c r="C67" i="13" s="1"/>
  <c r="C65" i="13"/>
  <c r="C64" i="13" s="1"/>
  <c r="C61" i="13"/>
  <c r="C60" i="13" s="1"/>
  <c r="C59" i="13" s="1"/>
  <c r="C57" i="13"/>
  <c r="C56" i="13"/>
  <c r="C54" i="13"/>
  <c r="C52" i="13"/>
  <c r="C50" i="13"/>
  <c r="C46" i="13"/>
  <c r="C45" i="13" s="1"/>
  <c r="C44" i="13" s="1"/>
  <c r="C42" i="13"/>
  <c r="C41" i="13" s="1"/>
  <c r="C39" i="13"/>
  <c r="C37" i="13"/>
  <c r="C34" i="13"/>
  <c r="C30" i="13"/>
  <c r="C29" i="13" s="1"/>
  <c r="C24" i="13"/>
  <c r="C23" i="13" s="1"/>
  <c r="C52" i="12"/>
  <c r="D33" i="13" l="1"/>
  <c r="C36" i="13"/>
  <c r="C33" i="13" s="1"/>
  <c r="C99" i="13"/>
  <c r="C91" i="13"/>
  <c r="C85" i="13" s="1"/>
  <c r="C84" i="13" s="1"/>
  <c r="D91" i="13"/>
  <c r="D86" i="13"/>
  <c r="C63" i="13"/>
  <c r="D49" i="13"/>
  <c r="D48" i="13" s="1"/>
  <c r="C49" i="13"/>
  <c r="C48" i="13" s="1"/>
  <c r="D63" i="13"/>
  <c r="C107" i="12"/>
  <c r="C106" i="12" s="1"/>
  <c r="C104" i="12"/>
  <c r="C100" i="12"/>
  <c r="C97" i="12"/>
  <c r="C96" i="12" s="1"/>
  <c r="C94" i="12"/>
  <c r="C92" i="12"/>
  <c r="C89" i="12"/>
  <c r="C87" i="12"/>
  <c r="C82" i="12"/>
  <c r="C79" i="12" s="1"/>
  <c r="C77" i="12"/>
  <c r="C74" i="12" s="1"/>
  <c r="C72" i="12"/>
  <c r="C71" i="12" s="1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D85" i="13" l="1"/>
  <c r="D84" i="13" s="1"/>
  <c r="C16" i="13"/>
  <c r="C15" i="13" s="1"/>
  <c r="D16" i="13"/>
  <c r="C36" i="12"/>
  <c r="C33" i="12" s="1"/>
  <c r="C91" i="12"/>
  <c r="C99" i="12"/>
  <c r="C86" i="12"/>
  <c r="C49" i="12"/>
  <c r="C48" i="12" s="1"/>
  <c r="C63" i="12"/>
  <c r="D15" i="13" l="1"/>
  <c r="C16" i="12"/>
  <c r="C85" i="12"/>
  <c r="C84" i="12" s="1"/>
  <c r="F34" i="10"/>
  <c r="E34" i="10"/>
  <c r="F33" i="10"/>
  <c r="E33" i="10"/>
  <c r="F31" i="10"/>
  <c r="F30" i="10" s="1"/>
  <c r="E31" i="10"/>
  <c r="E30" i="10" s="1"/>
  <c r="F27" i="10"/>
  <c r="F21" i="10" s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E16" i="10" s="1"/>
  <c r="D17" i="10"/>
  <c r="D16" i="10" s="1"/>
  <c r="F16" i="10"/>
  <c r="D21" i="10" l="1"/>
  <c r="C15" i="12"/>
  <c r="D32" i="10" s="1"/>
  <c r="D31" i="10" s="1"/>
  <c r="D30" i="10" s="1"/>
  <c r="F29" i="10"/>
  <c r="F15" i="10" s="1"/>
  <c r="E29" i="10"/>
  <c r="E15" i="10" s="1"/>
  <c r="G103" i="5" l="1"/>
  <c r="G107" i="5"/>
  <c r="G102" i="5" l="1"/>
  <c r="G21" i="5"/>
  <c r="G86" i="5" l="1"/>
  <c r="G128" i="5"/>
  <c r="G127" i="5" s="1"/>
  <c r="G126" i="5" s="1"/>
  <c r="G125" i="5" s="1"/>
  <c r="G124" i="5" s="1"/>
  <c r="G121" i="5"/>
  <c r="G115" i="5"/>
  <c r="G114" i="5" s="1"/>
  <c r="G113" i="5" s="1"/>
  <c r="G112" i="5" s="1"/>
  <c r="G111" i="5" s="1"/>
  <c r="G120" i="5" l="1"/>
  <c r="G119" i="5" s="1"/>
  <c r="G118" i="5" s="1"/>
  <c r="G117" i="5" s="1"/>
  <c r="G78" i="5"/>
  <c r="G77" i="5" s="1"/>
  <c r="G76" i="5" s="1"/>
  <c r="G74" i="5"/>
  <c r="G73" i="5" s="1"/>
  <c r="G65" i="5"/>
  <c r="G36" i="5" l="1"/>
  <c r="G35" i="5" s="1"/>
  <c r="G30" i="5"/>
  <c r="G33" i="5" l="1"/>
  <c r="G34" i="5"/>
  <c r="G29" i="5"/>
  <c r="G27" i="5" l="1"/>
  <c r="G28" i="5"/>
  <c r="G101" i="5"/>
  <c r="G100" i="5" s="1"/>
  <c r="G63" i="5"/>
  <c r="G55" i="5"/>
  <c r="G54" i="5" s="1"/>
  <c r="G53" i="5" s="1"/>
  <c r="G52" i="5" s="1"/>
  <c r="G42" i="5"/>
  <c r="G41" i="5" s="1"/>
  <c r="G40" i="5" s="1"/>
  <c r="G39" i="5" s="1"/>
  <c r="G38" i="5" s="1"/>
  <c r="G20" i="5"/>
  <c r="G19" i="5" s="1"/>
  <c r="G98" i="5" l="1"/>
  <c r="G99" i="5"/>
  <c r="G18" i="5"/>
  <c r="G62" i="5"/>
  <c r="G61" i="5" s="1"/>
  <c r="G60" i="5" s="1"/>
  <c r="G46" i="5" s="1"/>
  <c r="G85" i="5"/>
  <c r="G17" i="5" l="1"/>
  <c r="G16" i="5" s="1"/>
  <c r="G84" i="5"/>
  <c r="G72" i="5"/>
  <c r="G71" i="5" l="1"/>
  <c r="G70" i="5" s="1"/>
  <c r="G26" i="5" s="1"/>
  <c r="G15" i="5" s="1"/>
  <c r="D35" i="10" s="1"/>
  <c r="D34" i="10" l="1"/>
  <c r="D33" i="10"/>
  <c r="D29" i="10" s="1"/>
  <c r="D15" i="10" s="1"/>
</calcChain>
</file>

<file path=xl/sharedStrings.xml><?xml version="1.0" encoding="utf-8"?>
<sst xmlns="http://schemas.openxmlformats.org/spreadsheetml/2006/main" count="3278" uniqueCount="712">
  <si>
    <t>О бюджете Подгоренского городского поселения</t>
  </si>
  <si>
    <t>Подгоренского муниципального района Воронежской</t>
  </si>
  <si>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</si>
  <si>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</si>
  <si>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</si>
  <si>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</si>
  <si>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</si>
  <si>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</si>
  <si>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</si>
  <si>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</si>
  <si>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</si>
  <si>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</si>
  <si>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</si>
  <si>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>Глава Подгоренского</t>
  </si>
  <si>
    <t>к решению Совета народных депутатов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</si>
  <si>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</si>
  <si>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</si>
  <si>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</si>
  <si>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</si>
  <si>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</si>
  <si>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</si>
  <si>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</si>
  <si>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</si>
  <si>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</si>
  <si>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</si>
  <si>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</si>
  <si>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</si>
  <si>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</si>
  <si>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</si>
  <si>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</si>
  <si>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</si>
  <si>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</si>
  <si>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 xml:space="preserve">                  Подгоренского городского поселения</t>
  </si>
  <si>
    <t>рублей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</si>
  <si>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</si>
  <si>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</si>
  <si>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</si>
  <si>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</si>
  <si>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</si>
  <si>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</si>
  <si>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</si>
  <si>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</si>
  <si>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</si>
  <si>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</si>
  <si>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      к решению     Совета народных депутатов</t>
  </si>
  <si>
    <t xml:space="preserve">"О  бюджете  Подгоренского городского  поселения </t>
  </si>
  <si>
    <t xml:space="preserve">Подгоренского муниципального района Воронежской 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</si>
  <si>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</si>
  <si>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</si>
  <si>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</si>
  <si>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</si>
  <si>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</si>
  <si>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</si>
  <si>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</si>
  <si>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</si>
  <si>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</si>
  <si>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</si>
  <si>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</si>
  <si>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</si>
  <si>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</si>
  <si>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</si>
  <si>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</si>
  <si>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</si>
  <si>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</si>
  <si>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</si>
  <si>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</si>
  <si>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</si>
  <si>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1 16 33050 13 0000 140</t>
  </si>
  <si>
    <t>1 16 90050 13 0000 140</t>
  </si>
  <si>
    <t>1 17 01050 13 0000 180</t>
  </si>
  <si>
    <t xml:space="preserve"> 1 17 05050 13 0000 180 </t>
  </si>
  <si>
    <t>2 02 04029 13 0000 151</t>
  </si>
  <si>
    <t>2 07 05030 13 0000 180</t>
  </si>
  <si>
    <t>2 08 05000 13 0000 180</t>
  </si>
  <si>
    <t>1 13 02995 13 0000 130</t>
  </si>
  <si>
    <t>11</t>
  </si>
  <si>
    <t>Коммунальное хозяйство</t>
  </si>
  <si>
    <t xml:space="preserve">04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</si>
  <si>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</si>
  <si>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</si>
  <si>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</si>
  <si>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</si>
  <si>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</si>
  <si>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</si>
  <si>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</si>
  <si>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</si>
  <si>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</si>
  <si>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</si>
  <si>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</si>
  <si>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</si>
  <si>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</si>
  <si>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</si>
  <si>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</si>
  <si>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</si>
  <si>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</si>
  <si>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</si>
  <si>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</si>
  <si>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</si>
  <si>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</si>
  <si>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</si>
  <si>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</si>
  <si>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</si>
  <si>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</si>
  <si>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</si>
  <si>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</si>
  <si>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</si>
  <si>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Межбюджетные трансферты, передаваемые бюджетам городских поселений на реализацию дополнительных мероприятий в сфере занятости населения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</si>
  <si>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</si>
  <si>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</si>
  <si>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</si>
  <si>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</si>
  <si>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</si>
  <si>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</si>
  <si>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</si>
  <si>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</si>
  <si>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А.А.Леонов</t>
  </si>
  <si>
    <t>1 11 07015 13 0000 120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</si>
  <si>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</si>
  <si>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</si>
  <si>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</si>
  <si>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</si>
  <si>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</si>
  <si>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</si>
  <si>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</si>
  <si>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</si>
  <si>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</si>
  <si>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</si>
  <si>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</si>
  <si>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</si>
  <si>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</si>
  <si>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</si>
  <si>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</si>
  <si>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</si>
  <si>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</si>
  <si>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</si>
  <si>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</si>
  <si>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</si>
  <si>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</si>
  <si>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</si>
  <si>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</si>
  <si>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</si>
  <si>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</si>
  <si>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</si>
  <si>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</si>
  <si>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</si>
  <si>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</si>
  <si>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</si>
  <si>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</si>
  <si>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</si>
  <si>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</si>
  <si>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</si>
  <si>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</si>
  <si>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</si>
  <si>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</si>
  <si>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</si>
  <si>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</si>
  <si>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</si>
  <si>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</si>
  <si>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</si>
  <si>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</si>
  <si>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Резервный фонд администрации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</si>
  <si>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Резервный фонд  Подгоренского городского поселения на оказание адресной социальной помощи отдельным категориям граждан(Резервные средства)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</si>
  <si>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</si>
  <si>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</si>
  <si>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</si>
  <si>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</si>
  <si>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</si>
  <si>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</si>
  <si>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</si>
  <si>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</si>
  <si>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</si>
  <si>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</si>
  <si>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</si>
  <si>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</si>
  <si>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</si>
  <si>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</si>
  <si>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</si>
  <si>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</si>
  <si>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</si>
  <si>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</si>
  <si>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</si>
  <si>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</si>
  <si>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</si>
  <si>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</si>
  <si>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</si>
  <si>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</si>
  <si>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</si>
  <si>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</si>
  <si>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Расходы на обеспечение деятельности (оказание услуг) государственных учреждений (Закупка товаров, работ и услуг для обеспечения государственных (муниципальных) нужд)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</si>
  <si>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</si>
  <si>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</si>
  <si>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</si>
  <si>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</si>
  <si>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Расходы на выплаты  муниципальных пенсий по выслуге лет (Социальное обеспечение и иные выплаты населению)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</si>
  <si>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</si>
  <si>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</si>
  <si>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</si>
  <si>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</si>
  <si>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</si>
  <si>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</si>
  <si>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</si>
  <si>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</si>
  <si>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</si>
  <si>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</si>
  <si>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</si>
  <si>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</si>
  <si>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</si>
  <si>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</si>
  <si>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</si>
  <si>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 01 1 02 S8610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</si>
  <si>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</si>
  <si>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</si>
  <si>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</si>
  <si>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</si>
  <si>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</si>
  <si>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</si>
  <si>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</si>
  <si>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</si>
  <si>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</si>
  <si>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</si>
  <si>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</si>
  <si>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</si>
  <si>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</si>
  <si>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</si>
  <si>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</si>
  <si>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</si>
  <si>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</si>
  <si>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</si>
  <si>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</si>
  <si>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Расходы на обеспечение деятельности (оказание услуг) государственных учреждений (Предоставление субсидий федеральным бюджетным, автономным учреждениям и иным некоммерческим организациям)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</si>
  <si>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</si>
  <si>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</si>
  <si>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</si>
  <si>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</si>
  <si>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</si>
  <si>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</si>
  <si>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</si>
  <si>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</si>
  <si>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</si>
  <si>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</si>
  <si>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</si>
  <si>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</si>
  <si>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</si>
  <si>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</si>
  <si>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</si>
  <si>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</si>
  <si>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</si>
  <si>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</si>
  <si>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</si>
  <si>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</si>
  <si>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</si>
  <si>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</si>
  <si>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</si>
  <si>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</si>
  <si>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</si>
  <si>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</si>
  <si>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</si>
  <si>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</si>
  <si>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</si>
  <si>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</si>
  <si>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</si>
  <si>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</si>
  <si>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</si>
  <si>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</si>
  <si>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</si>
  <si>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</si>
  <si>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</si>
  <si>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</si>
  <si>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</si>
  <si>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</si>
  <si>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</si>
  <si>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</si>
  <si>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</si>
  <si>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</si>
  <si>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</si>
  <si>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</si>
  <si>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</si>
  <si>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</si>
  <si>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</si>
  <si>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</si>
  <si>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</si>
  <si>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</si>
  <si>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</si>
  <si>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</si>
  <si>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</si>
  <si>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</si>
  <si>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</si>
  <si>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</si>
  <si>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</si>
  <si>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</si>
  <si>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</si>
  <si>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</si>
  <si>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</si>
  <si>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</si>
  <si>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730</t>
  </si>
  <si>
    <t>119</t>
  </si>
  <si>
    <t>Муниципальное казенное учреждение культуры "Культурно-досуговый центр"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</si>
  <si>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</si>
  <si>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</si>
  <si>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</si>
  <si>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</si>
  <si>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</si>
  <si>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>Приложение 1 к решению</t>
  </si>
  <si>
    <t>Совета народных депутатов</t>
  </si>
  <si>
    <t xml:space="preserve">ИСТОЧНИКИ          </t>
  </si>
  <si>
    <t>НА  2017 ГОД И ПЛАНОВЫЙ ПЕРИОД 2018 и 2019 ГОДОВ</t>
  </si>
  <si>
    <t>N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</si>
  <si>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</si>
  <si>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</si>
  <si>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</si>
  <si>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</si>
  <si>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</si>
  <si>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</si>
  <si>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</si>
  <si>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</si>
  <si>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</si>
  <si>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</si>
  <si>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</si>
  <si>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</si>
  <si>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</si>
  <si>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</si>
  <si>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</si>
  <si>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</si>
  <si>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</si>
  <si>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</si>
  <si>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</si>
  <si>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</si>
  <si>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</si>
  <si>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</si>
  <si>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</si>
  <si>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</si>
  <si>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</si>
  <si>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</si>
  <si>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</si>
  <si>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</si>
  <si>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</si>
  <si>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</si>
  <si>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</si>
  <si>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</si>
  <si>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</si>
  <si>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</si>
  <si>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</si>
  <si>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</si>
  <si>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</si>
  <si>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</si>
  <si>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</si>
  <si>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</si>
  <si>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</si>
  <si>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</si>
  <si>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>от _____________2016г №_________</t>
  </si>
  <si>
    <t xml:space="preserve">  ВНУТРЕННЕГО ФИНАНСИРОВАНИЯ ДЕФИЦИТА  БЮДЖЕТА ПОДГОРЕНСКОГО ГОРОДСКОГО ПОСЕЛЕНИЯ</t>
  </si>
  <si>
    <t xml:space="preserve">Подгоренского муниципального района </t>
  </si>
  <si>
    <t>период 2018-2019 годов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</si>
  <si>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</si>
  <si>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</si>
  <si>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</si>
  <si>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</si>
  <si>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</si>
  <si>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</si>
  <si>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</si>
  <si>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</si>
  <si>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</si>
  <si>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</si>
  <si>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</si>
  <si>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</si>
  <si>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</si>
  <si>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</si>
  <si>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</si>
  <si>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</si>
  <si>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</si>
  <si>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</si>
  <si>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</si>
  <si>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</si>
  <si>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</si>
  <si>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</si>
  <si>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</si>
  <si>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</si>
  <si>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</si>
  <si>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</si>
  <si>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</si>
  <si>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</si>
  <si>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</si>
  <si>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</si>
  <si>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</si>
  <si>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</si>
  <si>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</si>
  <si>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</si>
  <si>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</si>
  <si>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</si>
  <si>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</si>
  <si>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</si>
  <si>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</si>
  <si>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</si>
  <si>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</si>
  <si>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</si>
  <si>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</si>
  <si>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</si>
  <si>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</si>
  <si>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</si>
  <si>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</si>
  <si>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</si>
  <si>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</si>
  <si>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</si>
  <si>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</si>
  <si>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</si>
  <si>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</si>
  <si>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</si>
  <si>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</si>
  <si>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</si>
  <si>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</si>
  <si>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</si>
  <si>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</si>
  <si>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</si>
  <si>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</si>
  <si>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</si>
  <si>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</si>
  <si>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</si>
  <si>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</si>
  <si>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</si>
  <si>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</si>
  <si>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</si>
  <si>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</si>
  <si>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</si>
  <si>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</si>
  <si>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</si>
  <si>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</si>
  <si>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</si>
  <si>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</si>
  <si>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</si>
  <si>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</si>
  <si>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</si>
  <si>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</si>
  <si>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</si>
  <si>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</si>
  <si>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</si>
  <si>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</si>
  <si>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</si>
  <si>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</si>
  <si>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</si>
  <si>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</si>
  <si>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</si>
  <si>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</si>
  <si>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</si>
  <si>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</si>
  <si>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</si>
  <si>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</si>
  <si>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</si>
  <si>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</si>
  <si>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</si>
  <si>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</si>
  <si>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</si>
  <si>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</si>
  <si>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</si>
  <si>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</si>
  <si>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</si>
  <si>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</si>
  <si>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</si>
  <si>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</si>
  <si>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</si>
  <si>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</si>
  <si>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</si>
  <si>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</si>
  <si>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</si>
  <si>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</si>
  <si>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</si>
  <si>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</si>
  <si>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</si>
  <si>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</si>
  <si>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</si>
  <si>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</si>
  <si>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</si>
  <si>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</si>
  <si>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</si>
  <si>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</si>
  <si>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</si>
  <si>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</si>
  <si>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</si>
  <si>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</si>
  <si>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</si>
  <si>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</si>
  <si>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</si>
  <si>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</si>
  <si>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</si>
  <si>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</si>
  <si>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</si>
  <si>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</si>
  <si>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</si>
  <si>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</si>
  <si>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</si>
  <si>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</si>
  <si>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</si>
  <si>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</si>
  <si>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</si>
  <si>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</si>
  <si>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</si>
  <si>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</si>
  <si>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</si>
  <si>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</si>
  <si>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</si>
  <si>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</si>
  <si>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</si>
  <si>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</si>
  <si>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</si>
  <si>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</si>
  <si>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</si>
  <si>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НА 2017 ГОД</t>
  </si>
  <si>
    <t>Сумма
 (2017 год)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</si>
  <si>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</si>
  <si>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</si>
  <si>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</si>
  <si>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</si>
  <si>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</si>
  <si>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</si>
  <si>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</si>
  <si>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</si>
  <si>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</si>
  <si>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</si>
  <si>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</si>
  <si>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</si>
  <si>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</si>
  <si>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</si>
  <si>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</si>
  <si>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</si>
  <si>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</si>
  <si>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</si>
  <si>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</si>
  <si>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</si>
  <si>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НА ПЛАНОВЫЙ ПЕРИОД 2018 - 2019 ГОДОВ</t>
  </si>
  <si>
    <t>Сумма
 (2018 год)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</si>
  <si>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</si>
  <si>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</si>
  <si>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</si>
  <si>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</si>
  <si>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</si>
  <si>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</si>
  <si>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</si>
  <si>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>2 02 15001 13 0000 151</t>
  </si>
  <si>
    <t xml:space="preserve"> 2 02 15002 13 0000 151</t>
  </si>
  <si>
    <t>2 02 20077 13 0000 151</t>
  </si>
  <si>
    <t>2 02 20298 13 0000 151</t>
  </si>
  <si>
    <t>2 02 20299 13 0000 151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</si>
  <si>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</si>
  <si>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2 02 20301 13 0000 151</t>
  </si>
  <si>
    <t>2 02 20302 13 0000 151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</si>
  <si>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</si>
  <si>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>2 02 29999 13 0000 151</t>
  </si>
  <si>
    <t>2 02 35118 13 0000 151</t>
  </si>
  <si>
    <t>2 02 45160 13 0000 151</t>
  </si>
  <si>
    <t>2 02 49999 13 0000 151</t>
  </si>
  <si>
    <t xml:space="preserve">Перечень главных администраторов </t>
  </si>
  <si>
    <t>Приложение 7</t>
  </si>
  <si>
    <t xml:space="preserve"> от_____________2016 г. №</t>
  </si>
  <si>
    <t xml:space="preserve">  01</t>
  </si>
  <si>
    <t xml:space="preserve"> 01 1 </t>
  </si>
  <si>
    <t xml:space="preserve">  01 1 03</t>
  </si>
  <si>
    <t xml:space="preserve">01 1 03 90110 </t>
  </si>
  <si>
    <t>Транспорт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</si>
  <si>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</si>
  <si>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</si>
  <si>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810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</si>
  <si>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</si>
  <si>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01 2 06 91320</t>
  </si>
  <si>
    <t>Основное мероприятие «Благоустройство и ремонт тротуаров»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</si>
  <si>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</si>
  <si>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01 2 04</t>
  </si>
  <si>
    <t xml:space="preserve">  01 2 04</t>
  </si>
  <si>
    <t>01 2 04 78850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</si>
  <si>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</si>
  <si>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04 S8850</t>
  </si>
  <si>
    <t>Мероприятия, направленные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</si>
  <si>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 xml:space="preserve">01 1 02 78530   </t>
  </si>
  <si>
    <t>Расходы на обеспечение сохранности и ремонт военно-мемориальных объектов на территории Воронежской области, за счет субсидий из областного бюджета (Закупка товаров, работ и услуг для обеспечения государственных (муниципальных) нужд)</t>
  </si>
  <si>
    <t>Софинансирование мероприятий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</si>
  <si>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>01 1 02 S8530</t>
  </si>
  <si>
    <t>01 1 02 90530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</si>
  <si>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</si>
  <si>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</si>
  <si>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</si>
  <si>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  01 7 03 90410</t>
  </si>
  <si>
    <t>НА ПЛАНОВЫЙ ПЕРИОД 2018-2019 ГОДОВ</t>
  </si>
  <si>
    <t>Сумма  
(2018 год)</t>
  </si>
  <si>
    <t>Сумма  
(2019 год)</t>
  </si>
  <si>
    <t>Приложение 8</t>
  </si>
  <si>
    <t>Подгоренского муниципального района                                                                                                                    А.А.Леонов</t>
  </si>
  <si>
    <t>Воронежской области на 2017 год</t>
  </si>
  <si>
    <t>на 2017 год.</t>
  </si>
  <si>
    <t>Приложение № 9</t>
  </si>
  <si>
    <t xml:space="preserve">к решению Совета народных депутатов </t>
  </si>
  <si>
    <t xml:space="preserve">"О бюджете  Подгоренского городского </t>
  </si>
  <si>
    <t>района Воронежской области на 2017 год</t>
  </si>
  <si>
    <t xml:space="preserve">Глава Подгоренского городского поселения </t>
  </si>
  <si>
    <t>Приложение 10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</si>
  <si>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</si>
  <si>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</si>
  <si>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</si>
  <si>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ГОРОДСКОГО ПОСЕЛЕНИЯ НА ПЛАНОВЫЙ ПЕРИОД 2018-2019 ГОДОВ</t>
  </si>
  <si>
    <t>ПОДГОРЕНСКОГО ГОРОДСКОГО ПОСЕЛЕНИЯ</t>
  </si>
  <si>
    <t xml:space="preserve">        Приложение №11</t>
  </si>
  <si>
    <t xml:space="preserve"> ПО ЦЕЛЕВЫМ СТАТЬЯМ (МУНИЦИПАЛЬНЫМ ПРОГРАММАМ),</t>
  </si>
  <si>
    <t xml:space="preserve">ГРУППАМ ВИДОВ РАСХОДОВ, РАЗДЕЛАМ, ПОДРАЗДЕЛАМ  КЛАССИФИКАЦИИ РАСХОДОВ БЮДЖЕТА ПОДГОРЕНСКОГО 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</si>
  <si>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</si>
  <si>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>01 1 02 78670</t>
  </si>
  <si>
    <t>Мероприятия, направленные на обеспечение  сохранности и ремонт военно-мемориальных объектов  (Закупка товаров, работ и услуг для обеспечения государственных (муниципальных) нужд)</t>
  </si>
  <si>
    <t xml:space="preserve"> 01 1 02 90530</t>
  </si>
  <si>
    <t>Мероприятия в области организации работ, услуг  по содержанию  муниципального имущества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</si>
  <si>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01 2 01 78850</t>
  </si>
  <si>
    <t>01 2 01 S8850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</si>
  <si>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</si>
  <si>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</si>
  <si>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Основное мероприятие «Устройство пешеходных переходов на территории Подгоренского городского поселения»</t>
  </si>
  <si>
    <t xml:space="preserve">01 2 05 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</si>
  <si>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</si>
  <si>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</si>
  <si>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>01 2 06</t>
  </si>
  <si>
    <t>1.3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</si>
  <si>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</si>
  <si>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01 3</t>
  </si>
  <si>
    <t>Основное мероприятие "Повышение готовности к ликвидации чрезвычайных ситуаций"</t>
  </si>
  <si>
    <t>01 3 01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</si>
  <si>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</si>
  <si>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</si>
  <si>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1.8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</si>
  <si>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</si>
  <si>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</si>
  <si>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</si>
  <si>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</si>
  <si>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</si>
  <si>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01 8 01 98390</t>
  </si>
  <si>
    <t>14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</si>
  <si>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</si>
  <si>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</si>
  <si>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</si>
  <si>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</si>
  <si>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 xml:space="preserve"> 01 1 02 78530</t>
  </si>
  <si>
    <t xml:space="preserve"> 01 1 02 S8530</t>
  </si>
  <si>
    <t>01 1 02 S8610</t>
  </si>
  <si>
    <t xml:space="preserve">ПОДГОРЕНСКОГО ГОРОДСКОГО ПОСЕЛЕНИЯ </t>
  </si>
  <si>
    <t>Сумма 
(2018 год)</t>
  </si>
  <si>
    <t>Сумма 
(2019 год)</t>
  </si>
  <si>
    <t xml:space="preserve"> НА ПЛАНОВЫЙ ПЕРИОД 2018-2019 ГОДЫ</t>
  </si>
  <si>
    <t xml:space="preserve">      </t>
  </si>
  <si>
    <t>к решению     Совета народных депутатов</t>
  </si>
  <si>
    <t>Приложение № 12</t>
  </si>
  <si>
    <t xml:space="preserve">                 </t>
  </si>
  <si>
    <t>период 2018-2019 годов"</t>
  </si>
  <si>
    <t xml:space="preserve">                                               Приложение № 6</t>
  </si>
  <si>
    <t xml:space="preserve">                                               к решению Совета народных депутатов</t>
  </si>
  <si>
    <t xml:space="preserve">                                               Подгоренского городского поселения</t>
  </si>
  <si>
    <t xml:space="preserve">                                               О бюджете Подгоренского городского поселения</t>
  </si>
  <si>
    <t xml:space="preserve">                                               области на 2017 год и плановый период 2018-2019гг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</si>
  <si>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</si>
  <si>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</si>
  <si>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от _____________2016г №_________</t>
  </si>
  <si>
    <t xml:space="preserve">                                                  период 2018-2019 годов</t>
  </si>
  <si>
    <t xml:space="preserve">                                                  О бюджете Подгоренского городского поселения</t>
  </si>
  <si>
    <t xml:space="preserve">                                                  Подгоренского муниципального района</t>
  </si>
  <si>
    <t xml:space="preserve">                                                                                         Приложение №4</t>
  </si>
  <si>
    <t xml:space="preserve">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</si>
  <si>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Подгоренского городского поселения</t>
  </si>
  <si>
    <t xml:space="preserve">                                                                                         О бюджете Подгоренского городского поселения</t>
  </si>
  <si>
    <t xml:space="preserve">                          Подгоренского муниципального района Воронежской</t>
  </si>
  <si>
    <t xml:space="preserve">                         Приложение № 5</t>
  </si>
  <si>
    <t xml:space="preserve">                         к решению Совета народных депутатов</t>
  </si>
  <si>
    <t>Расходы на софинансирование мероприятий по приобретению коммунальной специализированной техники  (Закупка товаров, работ и услуг для обеспечения государственных (муниципальных) нужд)</t>
  </si>
  <si>
    <t>01 1 03 S8620</t>
  </si>
  <si>
    <t>01 2 01 91290</t>
  </si>
  <si>
    <t>2 02 20216 13 0000 151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</si>
  <si>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</si>
  <si>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Подгоренского муниципального района                                                                                                               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</si>
  <si>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</si>
  <si>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</si>
  <si>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Подгоренского муниципального района</t>
  </si>
  <si>
    <t xml:space="preserve">                                                     период 2018-2019 годов</t>
  </si>
  <si>
    <t xml:space="preserve">                                                     от _____________2016г №_________</t>
  </si>
  <si>
    <t xml:space="preserve">                                                     Подгоренского городского поселения</t>
  </si>
  <si>
    <t xml:space="preserve">                                                     Совета народных депутатов</t>
  </si>
  <si>
    <t xml:space="preserve">                                                     Приложение 3 к решению</t>
  </si>
  <si>
    <t>2 19 00000 13 0000 151</t>
  </si>
  <si>
    <t xml:space="preserve"> 2 02 02102 13 0000 151</t>
  </si>
  <si>
    <t xml:space="preserve"> Субсидии бюджетам городских поселений на закупку автотранспортных средств и коммунальной техники</t>
  </si>
  <si>
    <t>800</t>
  </si>
  <si>
    <t>100</t>
  </si>
  <si>
    <t>300</t>
  </si>
  <si>
    <t>600</t>
  </si>
  <si>
    <t>700</t>
  </si>
  <si>
    <t xml:space="preserve">                                                                                                             от   ____________ 2016года №     </t>
  </si>
  <si>
    <t xml:space="preserve">                         от     ____________2016 года №</t>
  </si>
  <si>
    <t xml:space="preserve">                                               от       ______________ 2016 г.    №       </t>
  </si>
  <si>
    <t xml:space="preserve">от     __________________2016г №    </t>
  </si>
  <si>
    <t xml:space="preserve"> от   ______________ 2016г.№  </t>
  </si>
  <si>
    <t xml:space="preserve">от  __________ 2016г.№  </t>
  </si>
  <si>
    <t>Администрация Подгоренского муниципального района Воронежской области</t>
  </si>
  <si>
    <t>914</t>
  </si>
  <si>
    <t>01 2 04 78770</t>
  </si>
  <si>
    <t>01 2 04 S8770</t>
  </si>
  <si>
    <t>Мероприятия по устройству тротуаров за счет средств областного бюджета  (Закупка товаров, работ и услуг для обеспечения государственных (муниципальных) нужд)</t>
  </si>
  <si>
    <t>Расходы на софинансирование мероприятий  по устройству тротуаров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</si>
  <si>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</si>
  <si>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 xml:space="preserve"> 01 1 01 97010</t>
  </si>
  <si>
    <t>01 1 01 97010</t>
  </si>
  <si>
    <t>Воронежской области на 2017 год и на плановый</t>
  </si>
  <si>
    <t xml:space="preserve">                                                  Воронежской области на 2017 год и на плановый</t>
  </si>
  <si>
    <t xml:space="preserve">                                                     Воронежской области на 2017 год и на плановый</t>
  </si>
  <si>
    <t xml:space="preserve">                          области на 2017год и на плановый период 2018-2019гг</t>
  </si>
  <si>
    <t xml:space="preserve">                          области на 2017 год и на плановый период 2018-2019 гг</t>
  </si>
  <si>
    <t>городского поселения                                                                                                                                                                    А.А.Леонов</t>
  </si>
  <si>
    <t xml:space="preserve">                                               Подгоренского муниципального района Воронежской</t>
  </si>
  <si>
    <t>на 2017 год и на плановый период 2018-2019гг"</t>
  </si>
  <si>
    <t xml:space="preserve"> и на плановый период 2018-2019гг"</t>
  </si>
  <si>
    <t>и на плановый период 2018-2019 годов</t>
  </si>
  <si>
    <t>области на 2017г и на плановый период 2018-2019 годов "</t>
  </si>
  <si>
    <t>Воронежской области на 2017 год и на  плановый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</si>
</sst>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405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49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Fill="1" applyAlignment="1"/>
    <xf numFmtId="0" fontId="6" fillId="0" borderId="5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vertical="center" wrapText="1"/>
    </xf>
    <xf numFmtId="0" fontId="6" fillId="2" borderId="4" xfId="0" applyFont="1" applyFill="1" applyBorder="1" applyAlignment="1">
      <alignment horizontal="justify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NumberFormat="1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7" fillId="0" borderId="0" xfId="0" applyNumberFormat="1" applyFont="1" applyAlignment="1">
      <alignment wrapText="1"/>
    </xf>
    <xf numFmtId="4" fontId="7" fillId="0" borderId="5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7" fillId="2" borderId="4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7" fillId="2" borderId="2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vertical="center"/>
    </xf>
    <xf numFmtId="0" fontId="2" fillId="2" borderId="16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0" xfId="0" applyNumberFormat="1" applyFont="1" applyFill="1" applyAlignment="1">
      <alignment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/>
    <xf numFmtId="0" fontId="6" fillId="0" borderId="0" xfId="0" applyFont="1" applyAlignment="1">
      <alignment horizontal="justify"/>
    </xf>
    <xf numFmtId="4" fontId="6" fillId="0" borderId="0" xfId="0" applyNumberFormat="1" applyFont="1" applyAlignment="1">
      <alignment horizontal="right"/>
    </xf>
    <xf numFmtId="0" fontId="7" fillId="0" borderId="2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wrapText="1"/>
    </xf>
    <xf numFmtId="4" fontId="7" fillId="3" borderId="9" xfId="0" applyNumberFormat="1" applyFont="1" applyFill="1" applyBorder="1" applyAlignment="1">
      <alignment horizontal="right" wrapText="1"/>
    </xf>
    <xf numFmtId="0" fontId="7" fillId="0" borderId="8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4" fontId="7" fillId="0" borderId="6" xfId="0" applyNumberFormat="1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4" fontId="6" fillId="0" borderId="6" xfId="0" applyNumberFormat="1" applyFont="1" applyFill="1" applyBorder="1" applyAlignment="1">
      <alignment horizontal="right" wrapText="1"/>
    </xf>
    <xf numFmtId="0" fontId="7" fillId="0" borderId="5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0" fontId="6" fillId="0" borderId="4" xfId="0" applyFont="1" applyFill="1" applyBorder="1" applyAlignment="1">
      <alignment horizontal="center" wrapText="1"/>
    </xf>
    <xf numFmtId="49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Font="1" applyFill="1" applyBorder="1"/>
    <xf numFmtId="49" fontId="10" fillId="0" borderId="0" xfId="0" applyNumberFormat="1" applyFont="1" applyFill="1" applyBorder="1" applyAlignment="1"/>
    <xf numFmtId="0" fontId="12" fillId="0" borderId="28" xfId="0" applyFont="1" applyBorder="1" applyAlignment="1">
      <alignment horizontal="center" vertical="top" wrapText="1"/>
    </xf>
    <xf numFmtId="0" fontId="11" fillId="0" borderId="0" xfId="0" applyFont="1"/>
    <xf numFmtId="0" fontId="10" fillId="0" borderId="35" xfId="0" applyFont="1" applyBorder="1" applyAlignment="1">
      <alignment horizontal="left" vertical="top" wrapText="1"/>
    </xf>
    <xf numFmtId="0" fontId="10" fillId="4" borderId="28" xfId="0" applyFont="1" applyFill="1" applyBorder="1" applyAlignment="1">
      <alignment horizontal="left" wrapText="1"/>
    </xf>
    <xf numFmtId="4" fontId="10" fillId="4" borderId="28" xfId="0" applyNumberFormat="1" applyFont="1" applyFill="1" applyBorder="1" applyAlignment="1">
      <alignment horizontal="right" wrapText="1"/>
    </xf>
    <xf numFmtId="4" fontId="11" fillId="0" borderId="0" xfId="0" applyNumberFormat="1" applyFont="1"/>
    <xf numFmtId="0" fontId="10" fillId="3" borderId="28" xfId="0" applyFont="1" applyFill="1" applyBorder="1" applyAlignment="1">
      <alignment horizontal="left" wrapText="1"/>
    </xf>
    <xf numFmtId="4" fontId="10" fillId="3" borderId="28" xfId="0" applyNumberFormat="1" applyFont="1" applyFill="1" applyBorder="1" applyAlignment="1">
      <alignment horizontal="right" wrapText="1"/>
    </xf>
    <xf numFmtId="0" fontId="10" fillId="5" borderId="28" xfId="0" applyFont="1" applyFill="1" applyBorder="1" applyAlignment="1">
      <alignment horizontal="left" wrapText="1"/>
    </xf>
    <xf numFmtId="4" fontId="10" fillId="5" borderId="28" xfId="0" applyNumberFormat="1" applyFont="1" applyFill="1" applyBorder="1" applyAlignment="1">
      <alignment horizontal="right" wrapText="1"/>
    </xf>
    <xf numFmtId="0" fontId="10" fillId="0" borderId="28" xfId="0" applyFont="1" applyBorder="1" applyAlignment="1">
      <alignment horizontal="left" wrapText="1"/>
    </xf>
    <xf numFmtId="4" fontId="10" fillId="6" borderId="28" xfId="0" applyNumberFormat="1" applyFont="1" applyFill="1" applyBorder="1" applyAlignment="1">
      <alignment horizontal="right" wrapText="1"/>
    </xf>
    <xf numFmtId="4" fontId="10" fillId="0" borderId="28" xfId="0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30" xfId="0" applyFont="1" applyBorder="1" applyAlignment="1">
      <alignment horizontal="left" wrapText="1"/>
    </xf>
    <xf numFmtId="0" fontId="10" fillId="0" borderId="5" xfId="0" applyFont="1" applyBorder="1" applyAlignment="1">
      <alignment wrapText="1"/>
    </xf>
    <xf numFmtId="0" fontId="10" fillId="0" borderId="32" xfId="0" applyFont="1" applyBorder="1" applyAlignment="1">
      <alignment horizontal="left" wrapText="1"/>
    </xf>
    <xf numFmtId="0" fontId="10" fillId="0" borderId="10" xfId="0" applyFont="1" applyBorder="1" applyAlignment="1">
      <alignment wrapText="1"/>
    </xf>
    <xf numFmtId="0" fontId="10" fillId="7" borderId="5" xfId="0" applyFont="1" applyFill="1" applyBorder="1" applyAlignment="1">
      <alignment horizontal="left" wrapText="1"/>
    </xf>
    <xf numFmtId="4" fontId="10" fillId="7" borderId="28" xfId="0" applyNumberFormat="1" applyFont="1" applyFill="1" applyBorder="1" applyAlignment="1">
      <alignment horizontal="right" wrapText="1"/>
    </xf>
    <xf numFmtId="0" fontId="10" fillId="5" borderId="3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6" fillId="0" borderId="34" xfId="0" applyFont="1" applyFill="1" applyBorder="1" applyAlignment="1">
      <alignment vertical="top" wrapText="1"/>
    </xf>
    <xf numFmtId="0" fontId="10" fillId="0" borderId="5" xfId="0" applyFont="1" applyBorder="1" applyAlignment="1">
      <alignment horizontal="justify" vertical="top" wrapText="1"/>
    </xf>
    <xf numFmtId="0" fontId="10" fillId="0" borderId="33" xfId="0" applyFont="1" applyBorder="1" applyAlignment="1">
      <alignment horizontal="left" wrapText="1"/>
    </xf>
    <xf numFmtId="4" fontId="10" fillId="8" borderId="28" xfId="0" applyNumberFormat="1" applyFont="1" applyFill="1" applyBorder="1" applyAlignment="1">
      <alignment horizontal="right" wrapText="1"/>
    </xf>
    <xf numFmtId="4" fontId="10" fillId="0" borderId="28" xfId="0" applyNumberFormat="1" applyFont="1" applyFill="1" applyBorder="1" applyAlignment="1">
      <alignment horizontal="right" wrapText="1"/>
    </xf>
    <xf numFmtId="0" fontId="10" fillId="2" borderId="28" xfId="0" applyFont="1" applyFill="1" applyBorder="1" applyAlignment="1">
      <alignment horizontal="left" wrapText="1"/>
    </xf>
    <xf numFmtId="4" fontId="10" fillId="2" borderId="28" xfId="0" applyNumberFormat="1" applyFont="1" applyFill="1" applyBorder="1" applyAlignment="1">
      <alignment horizontal="right" wrapText="1"/>
    </xf>
    <xf numFmtId="0" fontId="10" fillId="5" borderId="31" xfId="0" applyFont="1" applyFill="1" applyBorder="1" applyAlignment="1">
      <alignment horizontal="left" wrapText="1"/>
    </xf>
    <xf numFmtId="0" fontId="10" fillId="0" borderId="0" xfId="0" applyFont="1"/>
    <xf numFmtId="4" fontId="10" fillId="5" borderId="31" xfId="0" applyNumberFormat="1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wrapText="1"/>
    </xf>
    <xf numFmtId="4" fontId="10" fillId="6" borderId="33" xfId="0" applyNumberFormat="1" applyFont="1" applyFill="1" applyBorder="1" applyAlignment="1">
      <alignment horizontal="right" wrapText="1"/>
    </xf>
    <xf numFmtId="0" fontId="10" fillId="0" borderId="31" xfId="0" applyFont="1" applyBorder="1" applyAlignment="1">
      <alignment horizontal="left" wrapText="1"/>
    </xf>
    <xf numFmtId="0" fontId="10" fillId="0" borderId="28" xfId="0" applyFont="1" applyFill="1" applyBorder="1" applyAlignment="1">
      <alignment horizontal="left" wrapText="1"/>
    </xf>
    <xf numFmtId="4" fontId="6" fillId="0" borderId="28" xfId="0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4" fontId="6" fillId="0" borderId="0" xfId="0" applyNumberFormat="1" applyFont="1" applyAlignment="1">
      <alignment horizontal="left"/>
    </xf>
    <xf numFmtId="0" fontId="11" fillId="0" borderId="0" xfId="0" applyFont="1" applyBorder="1" applyAlignment="1"/>
    <xf numFmtId="0" fontId="12" fillId="0" borderId="30" xfId="0" applyFont="1" applyBorder="1" applyAlignment="1">
      <alignment horizontal="center" vertical="top" wrapText="1"/>
    </xf>
    <xf numFmtId="4" fontId="10" fillId="4" borderId="30" xfId="0" applyNumberFormat="1" applyFont="1" applyFill="1" applyBorder="1" applyAlignment="1">
      <alignment horizontal="right" wrapText="1"/>
    </xf>
    <xf numFmtId="4" fontId="10" fillId="3" borderId="30" xfId="0" applyNumberFormat="1" applyFont="1" applyFill="1" applyBorder="1" applyAlignment="1">
      <alignment horizontal="right" wrapText="1"/>
    </xf>
    <xf numFmtId="4" fontId="10" fillId="5" borderId="30" xfId="0" applyNumberFormat="1" applyFont="1" applyFill="1" applyBorder="1" applyAlignment="1">
      <alignment horizontal="right" wrapText="1"/>
    </xf>
    <xf numFmtId="4" fontId="10" fillId="6" borderId="30" xfId="0" applyNumberFormat="1" applyFont="1" applyFill="1" applyBorder="1" applyAlignment="1">
      <alignment horizontal="right" wrapText="1"/>
    </xf>
    <xf numFmtId="4" fontId="10" fillId="0" borderId="30" xfId="0" applyNumberFormat="1" applyFont="1" applyBorder="1" applyAlignment="1">
      <alignment horizontal="right" wrapText="1"/>
    </xf>
    <xf numFmtId="4" fontId="10" fillId="7" borderId="30" xfId="0" applyNumberFormat="1" applyFont="1" applyFill="1" applyBorder="1" applyAlignment="1">
      <alignment horizontal="right" wrapText="1"/>
    </xf>
    <xf numFmtId="4" fontId="10" fillId="8" borderId="30" xfId="0" applyNumberFormat="1" applyFont="1" applyFill="1" applyBorder="1" applyAlignment="1">
      <alignment horizontal="right" wrapText="1"/>
    </xf>
    <xf numFmtId="4" fontId="10" fillId="0" borderId="30" xfId="0" applyNumberFormat="1" applyFont="1" applyFill="1" applyBorder="1" applyAlignment="1">
      <alignment horizontal="right" wrapText="1"/>
    </xf>
    <xf numFmtId="4" fontId="10" fillId="2" borderId="30" xfId="0" applyNumberFormat="1" applyFont="1" applyFill="1" applyBorder="1" applyAlignment="1">
      <alignment horizontal="right" wrapText="1"/>
    </xf>
    <xf numFmtId="4" fontId="10" fillId="5" borderId="32" xfId="0" applyNumberFormat="1" applyFont="1" applyFill="1" applyBorder="1" applyAlignment="1">
      <alignment horizontal="right" wrapText="1"/>
    </xf>
    <xf numFmtId="0" fontId="10" fillId="2" borderId="7" xfId="0" applyFont="1" applyFill="1" applyBorder="1" applyAlignment="1">
      <alignment wrapText="1"/>
    </xf>
    <xf numFmtId="4" fontId="10" fillId="6" borderId="36" xfId="0" applyNumberFormat="1" applyFont="1" applyFill="1" applyBorder="1" applyAlignment="1">
      <alignment horizontal="right" wrapText="1"/>
    </xf>
    <xf numFmtId="4" fontId="6" fillId="0" borderId="30" xfId="0" applyNumberFormat="1" applyFont="1" applyFill="1" applyBorder="1" applyAlignment="1">
      <alignment horizontal="right" wrapText="1"/>
    </xf>
    <xf numFmtId="0" fontId="12" fillId="0" borderId="5" xfId="0" applyFont="1" applyBorder="1" applyAlignment="1">
      <alignment horizontal="center" vertical="top" wrapText="1"/>
    </xf>
    <xf numFmtId="4" fontId="10" fillId="3" borderId="5" xfId="0" applyNumberFormat="1" applyFont="1" applyFill="1" applyBorder="1" applyAlignment="1">
      <alignment horizontal="right" wrapText="1"/>
    </xf>
    <xf numFmtId="4" fontId="10" fillId="5" borderId="5" xfId="0" applyNumberFormat="1" applyFont="1" applyFill="1" applyBorder="1" applyAlignment="1">
      <alignment horizontal="right" wrapText="1"/>
    </xf>
    <xf numFmtId="4" fontId="10" fillId="6" borderId="5" xfId="0" applyNumberFormat="1" applyFont="1" applyFill="1" applyBorder="1" applyAlignment="1">
      <alignment horizontal="right" wrapText="1"/>
    </xf>
    <xf numFmtId="4" fontId="10" fillId="0" borderId="5" xfId="0" applyNumberFormat="1" applyFont="1" applyBorder="1" applyAlignment="1">
      <alignment horizontal="right" wrapText="1"/>
    </xf>
    <xf numFmtId="4" fontId="10" fillId="7" borderId="5" xfId="0" applyNumberFormat="1" applyFont="1" applyFill="1" applyBorder="1" applyAlignment="1">
      <alignment horizontal="right" wrapText="1"/>
    </xf>
    <xf numFmtId="4" fontId="10" fillId="8" borderId="5" xfId="0" applyNumberFormat="1" applyFont="1" applyFill="1" applyBorder="1" applyAlignment="1">
      <alignment horizontal="right" wrapText="1"/>
    </xf>
    <xf numFmtId="4" fontId="10" fillId="0" borderId="5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Fill="1" applyBorder="1" applyAlignment="1">
      <alignment horizontal="right" wrapText="1"/>
    </xf>
    <xf numFmtId="4" fontId="10" fillId="4" borderId="5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2" borderId="38" xfId="0" applyFont="1" applyFill="1" applyBorder="1" applyAlignment="1"/>
    <xf numFmtId="0" fontId="13" fillId="2" borderId="39" xfId="0" applyFont="1" applyFill="1" applyBorder="1"/>
    <xf numFmtId="0" fontId="6" fillId="2" borderId="40" xfId="0" applyFont="1" applyFill="1" applyBorder="1" applyAlignment="1"/>
    <xf numFmtId="0" fontId="13" fillId="2" borderId="0" xfId="0" applyFont="1" applyFill="1" applyBorder="1"/>
    <xf numFmtId="0" fontId="6" fillId="2" borderId="4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7" fillId="2" borderId="40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top" wrapText="1"/>
    </xf>
    <xf numFmtId="0" fontId="14" fillId="2" borderId="0" xfId="0" applyFont="1" applyFill="1" applyBorder="1"/>
    <xf numFmtId="0" fontId="6" fillId="2" borderId="37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horizontal="center"/>
    </xf>
    <xf numFmtId="0" fontId="11" fillId="2" borderId="37" xfId="0" applyFont="1" applyFill="1" applyBorder="1" applyAlignment="1">
      <alignment wrapText="1"/>
    </xf>
    <xf numFmtId="0" fontId="6" fillId="2" borderId="37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40" xfId="0" applyFont="1" applyFill="1" applyBorder="1"/>
    <xf numFmtId="0" fontId="13" fillId="2" borderId="40" xfId="0" applyFont="1" applyFill="1" applyBorder="1"/>
    <xf numFmtId="0" fontId="6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41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justify" vertical="center" wrapText="1"/>
    </xf>
    <xf numFmtId="0" fontId="15" fillId="0" borderId="5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justify"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/>
    </xf>
    <xf numFmtId="0" fontId="6" fillId="0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49" fontId="6" fillId="0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3" fontId="6" fillId="2" borderId="6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horizontal="right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3" fontId="7" fillId="2" borderId="23" xfId="0" applyNumberFormat="1" applyFont="1" applyFill="1" applyBorder="1" applyAlignment="1">
      <alignment horizontal="right" vertical="center" wrapText="1"/>
    </xf>
    <xf numFmtId="3" fontId="7" fillId="2" borderId="18" xfId="0" applyNumberFormat="1" applyFont="1" applyFill="1" applyBorder="1" applyAlignment="1">
      <alignment horizontal="right" vertical="center" wrapText="1"/>
    </xf>
    <xf numFmtId="3" fontId="7" fillId="0" borderId="6" xfId="0" applyNumberFormat="1" applyFont="1" applyFill="1" applyBorder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9" fontId="7" fillId="2" borderId="24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3" fontId="7" fillId="2" borderId="46" xfId="0" applyNumberFormat="1" applyFont="1" applyFill="1" applyBorder="1" applyAlignment="1">
      <alignment horizontal="right" vertical="center" wrapText="1"/>
    </xf>
    <xf numFmtId="3" fontId="7" fillId="2" borderId="45" xfId="0" applyNumberFormat="1" applyFont="1" applyFill="1" applyBorder="1" applyAlignment="1">
      <alignment horizontal="right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2" borderId="7" xfId="0" applyNumberFormat="1" applyFont="1" applyFill="1" applyBorder="1" applyAlignment="1">
      <alignment horizontal="right"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3" fontId="7" fillId="2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3" fontId="7" fillId="2" borderId="13" xfId="0" applyNumberFormat="1" applyFont="1" applyFill="1" applyBorder="1" applyAlignment="1">
      <alignment horizontal="right" vertical="center" wrapText="1"/>
    </xf>
    <xf numFmtId="3" fontId="7" fillId="2" borderId="47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2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49" fontId="6" fillId="0" borderId="5" xfId="0" applyNumberFormat="1" applyFont="1" applyBorder="1" applyAlignment="1">
      <alignment horizontal="left" wrapText="1"/>
    </xf>
    <xf numFmtId="0" fontId="16" fillId="0" borderId="0" xfId="0" applyFont="1" applyAlignment="1">
      <alignment vertical="center" wrapText="1"/>
    </xf>
    <xf numFmtId="0" fontId="11" fillId="0" borderId="5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1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justify" vertical="center"/>
    </xf>
    <xf numFmtId="2" fontId="7" fillId="0" borderId="0" xfId="0" applyNumberFormat="1" applyFont="1" applyAlignment="1">
      <alignment horizontal="right" wrapText="1"/>
    </xf>
    <xf numFmtId="0" fontId="6" fillId="0" borderId="54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5" fillId="0" borderId="5" xfId="0" applyFont="1" applyFill="1" applyBorder="1" applyAlignment="1">
      <alignment horizontal="left" vertical="top" wrapText="1"/>
    </xf>
    <xf numFmtId="0" fontId="10" fillId="0" borderId="55" xfId="0" applyFont="1" applyBorder="1" applyAlignment="1">
      <alignment horizontal="left" wrapText="1"/>
    </xf>
    <xf numFmtId="0" fontId="10" fillId="0" borderId="28" xfId="0" applyFont="1" applyBorder="1" applyAlignment="1">
      <alignment horizontal="left" vertical="center" wrapText="1"/>
    </xf>
    <xf numFmtId="4" fontId="10" fillId="2" borderId="28" xfId="0" applyNumberFormat="1" applyFont="1" applyFill="1" applyBorder="1" applyAlignment="1">
      <alignment horizontal="right" vertical="center" wrapText="1"/>
    </xf>
    <xf numFmtId="4" fontId="10" fillId="6" borderId="2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11" fillId="0" borderId="13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Fill="1"/>
    <xf numFmtId="0" fontId="7" fillId="3" borderId="1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indent="15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39" xfId="0" applyFont="1" applyBorder="1" applyAlignment="1">
      <alignment horizontal="left"/>
    </xf>
    <xf numFmtId="0" fontId="12" fillId="0" borderId="0" xfId="0" applyFont="1" applyAlignment="1">
      <alignment horizontal="center" vertical="top" wrapText="1"/>
    </xf>
    <xf numFmtId="0" fontId="11" fillId="0" borderId="2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35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7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4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7" fillId="2" borderId="4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left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Alignment="1"/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49" fontId="7" fillId="0" borderId="50" xfId="0" applyNumberFormat="1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2" fillId="0" borderId="2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center" wrapText="1"/>
    </xf>
    <xf numFmtId="0" fontId="6" fillId="0" borderId="13" xfId="0" applyNumberFormat="1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horizontal="right" wrapText="1"/>
    </xf>
    <xf numFmtId="0" fontId="6" fillId="0" borderId="0" xfId="0" applyFont="1" applyBorder="1" applyAlignment="1">
      <alignment wrapText="1"/>
    </xf>
    <xf numFmtId="2" fontId="7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activeCell="K15" sqref="K15"/>
    </sheetView>
  </sheetViews>
  <sheetFormatPr defaultRowHeight="12.75" x14ac:dyDescent="0.2"/>
  <cols>
    <col min="1" max="1" width="3.85546875" style="96" customWidth="1"/>
    <col min="2" max="2" width="48.7109375" style="96" customWidth="1"/>
    <col min="3" max="3" width="24.85546875" style="96" customWidth="1"/>
    <col min="4" max="4" width="13.42578125" style="100" customWidth="1"/>
    <col min="5" max="5" width="13.42578125" style="96" customWidth="1"/>
    <col min="6" max="6" width="13.5703125" style="96" customWidth="1"/>
    <col min="7" max="256" width="9.140625" style="96"/>
    <col min="257" max="257" width="3.85546875" style="96" customWidth="1"/>
    <col min="258" max="258" width="48.7109375" style="96" customWidth="1"/>
    <col min="259" max="259" width="22.140625" style="96" customWidth="1"/>
    <col min="260" max="261" width="13.42578125" style="96" customWidth="1"/>
    <col min="262" max="262" width="12.5703125" style="96" customWidth="1"/>
    <col min="263" max="512" width="9.140625" style="96"/>
    <col min="513" max="513" width="3.85546875" style="96" customWidth="1"/>
    <col min="514" max="514" width="48.7109375" style="96" customWidth="1"/>
    <col min="515" max="515" width="22.140625" style="96" customWidth="1"/>
    <col min="516" max="517" width="13.42578125" style="96" customWidth="1"/>
    <col min="518" max="518" width="12.5703125" style="96" customWidth="1"/>
    <col min="519" max="768" width="9.140625" style="96"/>
    <col min="769" max="769" width="3.85546875" style="96" customWidth="1"/>
    <col min="770" max="770" width="48.7109375" style="96" customWidth="1"/>
    <col min="771" max="771" width="22.140625" style="96" customWidth="1"/>
    <col min="772" max="773" width="13.42578125" style="96" customWidth="1"/>
    <col min="774" max="774" width="12.5703125" style="96" customWidth="1"/>
    <col min="775" max="1024" width="9.140625" style="96"/>
    <col min="1025" max="1025" width="3.85546875" style="96" customWidth="1"/>
    <col min="1026" max="1026" width="48.7109375" style="96" customWidth="1"/>
    <col min="1027" max="1027" width="22.140625" style="96" customWidth="1"/>
    <col min="1028" max="1029" width="13.42578125" style="96" customWidth="1"/>
    <col min="1030" max="1030" width="12.5703125" style="96" customWidth="1"/>
    <col min="1031" max="1280" width="9.140625" style="96"/>
    <col min="1281" max="1281" width="3.85546875" style="96" customWidth="1"/>
    <col min="1282" max="1282" width="48.7109375" style="96" customWidth="1"/>
    <col min="1283" max="1283" width="22.140625" style="96" customWidth="1"/>
    <col min="1284" max="1285" width="13.42578125" style="96" customWidth="1"/>
    <col min="1286" max="1286" width="12.5703125" style="96" customWidth="1"/>
    <col min="1287" max="1536" width="9.140625" style="96"/>
    <col min="1537" max="1537" width="3.85546875" style="96" customWidth="1"/>
    <col min="1538" max="1538" width="48.7109375" style="96" customWidth="1"/>
    <col min="1539" max="1539" width="22.140625" style="96" customWidth="1"/>
    <col min="1540" max="1541" width="13.42578125" style="96" customWidth="1"/>
    <col min="1542" max="1542" width="12.5703125" style="96" customWidth="1"/>
    <col min="1543" max="1792" width="9.140625" style="96"/>
    <col min="1793" max="1793" width="3.85546875" style="96" customWidth="1"/>
    <col min="1794" max="1794" width="48.7109375" style="96" customWidth="1"/>
    <col min="1795" max="1795" width="22.140625" style="96" customWidth="1"/>
    <col min="1796" max="1797" width="13.42578125" style="96" customWidth="1"/>
    <col min="1798" max="1798" width="12.5703125" style="96" customWidth="1"/>
    <col min="1799" max="2048" width="9.140625" style="96"/>
    <col min="2049" max="2049" width="3.85546875" style="96" customWidth="1"/>
    <col min="2050" max="2050" width="48.7109375" style="96" customWidth="1"/>
    <col min="2051" max="2051" width="22.140625" style="96" customWidth="1"/>
    <col min="2052" max="2053" width="13.42578125" style="96" customWidth="1"/>
    <col min="2054" max="2054" width="12.5703125" style="96" customWidth="1"/>
    <col min="2055" max="2304" width="9.140625" style="96"/>
    <col min="2305" max="2305" width="3.85546875" style="96" customWidth="1"/>
    <col min="2306" max="2306" width="48.7109375" style="96" customWidth="1"/>
    <col min="2307" max="2307" width="22.140625" style="96" customWidth="1"/>
    <col min="2308" max="2309" width="13.42578125" style="96" customWidth="1"/>
    <col min="2310" max="2310" width="12.5703125" style="96" customWidth="1"/>
    <col min="2311" max="2560" width="9.140625" style="96"/>
    <col min="2561" max="2561" width="3.85546875" style="96" customWidth="1"/>
    <col min="2562" max="2562" width="48.7109375" style="96" customWidth="1"/>
    <col min="2563" max="2563" width="22.140625" style="96" customWidth="1"/>
    <col min="2564" max="2565" width="13.42578125" style="96" customWidth="1"/>
    <col min="2566" max="2566" width="12.5703125" style="96" customWidth="1"/>
    <col min="2567" max="2816" width="9.140625" style="96"/>
    <col min="2817" max="2817" width="3.85546875" style="96" customWidth="1"/>
    <col min="2818" max="2818" width="48.7109375" style="96" customWidth="1"/>
    <col min="2819" max="2819" width="22.140625" style="96" customWidth="1"/>
    <col min="2820" max="2821" width="13.42578125" style="96" customWidth="1"/>
    <col min="2822" max="2822" width="12.5703125" style="96" customWidth="1"/>
    <col min="2823" max="3072" width="9.140625" style="96"/>
    <col min="3073" max="3073" width="3.85546875" style="96" customWidth="1"/>
    <col min="3074" max="3074" width="48.7109375" style="96" customWidth="1"/>
    <col min="3075" max="3075" width="22.140625" style="96" customWidth="1"/>
    <col min="3076" max="3077" width="13.42578125" style="96" customWidth="1"/>
    <col min="3078" max="3078" width="12.5703125" style="96" customWidth="1"/>
    <col min="3079" max="3328" width="9.140625" style="96"/>
    <col min="3329" max="3329" width="3.85546875" style="96" customWidth="1"/>
    <col min="3330" max="3330" width="48.7109375" style="96" customWidth="1"/>
    <col min="3331" max="3331" width="22.140625" style="96" customWidth="1"/>
    <col min="3332" max="3333" width="13.42578125" style="96" customWidth="1"/>
    <col min="3334" max="3334" width="12.5703125" style="96" customWidth="1"/>
    <col min="3335" max="3584" width="9.140625" style="96"/>
    <col min="3585" max="3585" width="3.85546875" style="96" customWidth="1"/>
    <col min="3586" max="3586" width="48.7109375" style="96" customWidth="1"/>
    <col min="3587" max="3587" width="22.140625" style="96" customWidth="1"/>
    <col min="3588" max="3589" width="13.42578125" style="96" customWidth="1"/>
    <col min="3590" max="3590" width="12.5703125" style="96" customWidth="1"/>
    <col min="3591" max="3840" width="9.140625" style="96"/>
    <col min="3841" max="3841" width="3.85546875" style="96" customWidth="1"/>
    <col min="3842" max="3842" width="48.7109375" style="96" customWidth="1"/>
    <col min="3843" max="3843" width="22.140625" style="96" customWidth="1"/>
    <col min="3844" max="3845" width="13.42578125" style="96" customWidth="1"/>
    <col min="3846" max="3846" width="12.5703125" style="96" customWidth="1"/>
    <col min="3847" max="4096" width="9.140625" style="96"/>
    <col min="4097" max="4097" width="3.85546875" style="96" customWidth="1"/>
    <col min="4098" max="4098" width="48.7109375" style="96" customWidth="1"/>
    <col min="4099" max="4099" width="22.140625" style="96" customWidth="1"/>
    <col min="4100" max="4101" width="13.42578125" style="96" customWidth="1"/>
    <col min="4102" max="4102" width="12.5703125" style="96" customWidth="1"/>
    <col min="4103" max="4352" width="9.140625" style="96"/>
    <col min="4353" max="4353" width="3.85546875" style="96" customWidth="1"/>
    <col min="4354" max="4354" width="48.7109375" style="96" customWidth="1"/>
    <col min="4355" max="4355" width="22.140625" style="96" customWidth="1"/>
    <col min="4356" max="4357" width="13.42578125" style="96" customWidth="1"/>
    <col min="4358" max="4358" width="12.5703125" style="96" customWidth="1"/>
    <col min="4359" max="4608" width="9.140625" style="96"/>
    <col min="4609" max="4609" width="3.85546875" style="96" customWidth="1"/>
    <col min="4610" max="4610" width="48.7109375" style="96" customWidth="1"/>
    <col min="4611" max="4611" width="22.140625" style="96" customWidth="1"/>
    <col min="4612" max="4613" width="13.42578125" style="96" customWidth="1"/>
    <col min="4614" max="4614" width="12.5703125" style="96" customWidth="1"/>
    <col min="4615" max="4864" width="9.140625" style="96"/>
    <col min="4865" max="4865" width="3.85546875" style="96" customWidth="1"/>
    <col min="4866" max="4866" width="48.7109375" style="96" customWidth="1"/>
    <col min="4867" max="4867" width="22.140625" style="96" customWidth="1"/>
    <col min="4868" max="4869" width="13.42578125" style="96" customWidth="1"/>
    <col min="4870" max="4870" width="12.5703125" style="96" customWidth="1"/>
    <col min="4871" max="5120" width="9.140625" style="96"/>
    <col min="5121" max="5121" width="3.85546875" style="96" customWidth="1"/>
    <col min="5122" max="5122" width="48.7109375" style="96" customWidth="1"/>
    <col min="5123" max="5123" width="22.140625" style="96" customWidth="1"/>
    <col min="5124" max="5125" width="13.42578125" style="96" customWidth="1"/>
    <col min="5126" max="5126" width="12.5703125" style="96" customWidth="1"/>
    <col min="5127" max="5376" width="9.140625" style="96"/>
    <col min="5377" max="5377" width="3.85546875" style="96" customWidth="1"/>
    <col min="5378" max="5378" width="48.7109375" style="96" customWidth="1"/>
    <col min="5379" max="5379" width="22.140625" style="96" customWidth="1"/>
    <col min="5380" max="5381" width="13.42578125" style="96" customWidth="1"/>
    <col min="5382" max="5382" width="12.5703125" style="96" customWidth="1"/>
    <col min="5383" max="5632" width="9.140625" style="96"/>
    <col min="5633" max="5633" width="3.85546875" style="96" customWidth="1"/>
    <col min="5634" max="5634" width="48.7109375" style="96" customWidth="1"/>
    <col min="5635" max="5635" width="22.140625" style="96" customWidth="1"/>
    <col min="5636" max="5637" width="13.42578125" style="96" customWidth="1"/>
    <col min="5638" max="5638" width="12.5703125" style="96" customWidth="1"/>
    <col min="5639" max="5888" width="9.140625" style="96"/>
    <col min="5889" max="5889" width="3.85546875" style="96" customWidth="1"/>
    <col min="5890" max="5890" width="48.7109375" style="96" customWidth="1"/>
    <col min="5891" max="5891" width="22.140625" style="96" customWidth="1"/>
    <col min="5892" max="5893" width="13.42578125" style="96" customWidth="1"/>
    <col min="5894" max="5894" width="12.5703125" style="96" customWidth="1"/>
    <col min="5895" max="6144" width="9.140625" style="96"/>
    <col min="6145" max="6145" width="3.85546875" style="96" customWidth="1"/>
    <col min="6146" max="6146" width="48.7109375" style="96" customWidth="1"/>
    <col min="6147" max="6147" width="22.140625" style="96" customWidth="1"/>
    <col min="6148" max="6149" width="13.42578125" style="96" customWidth="1"/>
    <col min="6150" max="6150" width="12.5703125" style="96" customWidth="1"/>
    <col min="6151" max="6400" width="9.140625" style="96"/>
    <col min="6401" max="6401" width="3.85546875" style="96" customWidth="1"/>
    <col min="6402" max="6402" width="48.7109375" style="96" customWidth="1"/>
    <col min="6403" max="6403" width="22.140625" style="96" customWidth="1"/>
    <col min="6404" max="6405" width="13.42578125" style="96" customWidth="1"/>
    <col min="6406" max="6406" width="12.5703125" style="96" customWidth="1"/>
    <col min="6407" max="6656" width="9.140625" style="96"/>
    <col min="6657" max="6657" width="3.85546875" style="96" customWidth="1"/>
    <col min="6658" max="6658" width="48.7109375" style="96" customWidth="1"/>
    <col min="6659" max="6659" width="22.140625" style="96" customWidth="1"/>
    <col min="6660" max="6661" width="13.42578125" style="96" customWidth="1"/>
    <col min="6662" max="6662" width="12.5703125" style="96" customWidth="1"/>
    <col min="6663" max="6912" width="9.140625" style="96"/>
    <col min="6913" max="6913" width="3.85546875" style="96" customWidth="1"/>
    <col min="6914" max="6914" width="48.7109375" style="96" customWidth="1"/>
    <col min="6915" max="6915" width="22.140625" style="96" customWidth="1"/>
    <col min="6916" max="6917" width="13.42578125" style="96" customWidth="1"/>
    <col min="6918" max="6918" width="12.5703125" style="96" customWidth="1"/>
    <col min="6919" max="7168" width="9.140625" style="96"/>
    <col min="7169" max="7169" width="3.85546875" style="96" customWidth="1"/>
    <col min="7170" max="7170" width="48.7109375" style="96" customWidth="1"/>
    <col min="7171" max="7171" width="22.140625" style="96" customWidth="1"/>
    <col min="7172" max="7173" width="13.42578125" style="96" customWidth="1"/>
    <col min="7174" max="7174" width="12.5703125" style="96" customWidth="1"/>
    <col min="7175" max="7424" width="9.140625" style="96"/>
    <col min="7425" max="7425" width="3.85546875" style="96" customWidth="1"/>
    <col min="7426" max="7426" width="48.7109375" style="96" customWidth="1"/>
    <col min="7427" max="7427" width="22.140625" style="96" customWidth="1"/>
    <col min="7428" max="7429" width="13.42578125" style="96" customWidth="1"/>
    <col min="7430" max="7430" width="12.5703125" style="96" customWidth="1"/>
    <col min="7431" max="7680" width="9.140625" style="96"/>
    <col min="7681" max="7681" width="3.85546875" style="96" customWidth="1"/>
    <col min="7682" max="7682" width="48.7109375" style="96" customWidth="1"/>
    <col min="7683" max="7683" width="22.140625" style="96" customWidth="1"/>
    <col min="7684" max="7685" width="13.42578125" style="96" customWidth="1"/>
    <col min="7686" max="7686" width="12.5703125" style="96" customWidth="1"/>
    <col min="7687" max="7936" width="9.140625" style="96"/>
    <col min="7937" max="7937" width="3.85546875" style="96" customWidth="1"/>
    <col min="7938" max="7938" width="48.7109375" style="96" customWidth="1"/>
    <col min="7939" max="7939" width="22.140625" style="96" customWidth="1"/>
    <col min="7940" max="7941" width="13.42578125" style="96" customWidth="1"/>
    <col min="7942" max="7942" width="12.5703125" style="96" customWidth="1"/>
    <col min="7943" max="8192" width="9.140625" style="96"/>
    <col min="8193" max="8193" width="3.85546875" style="96" customWidth="1"/>
    <col min="8194" max="8194" width="48.7109375" style="96" customWidth="1"/>
    <col min="8195" max="8195" width="22.140625" style="96" customWidth="1"/>
    <col min="8196" max="8197" width="13.42578125" style="96" customWidth="1"/>
    <col min="8198" max="8198" width="12.5703125" style="96" customWidth="1"/>
    <col min="8199" max="8448" width="9.140625" style="96"/>
    <col min="8449" max="8449" width="3.85546875" style="96" customWidth="1"/>
    <col min="8450" max="8450" width="48.7109375" style="96" customWidth="1"/>
    <col min="8451" max="8451" width="22.140625" style="96" customWidth="1"/>
    <col min="8452" max="8453" width="13.42578125" style="96" customWidth="1"/>
    <col min="8454" max="8454" width="12.5703125" style="96" customWidth="1"/>
    <col min="8455" max="8704" width="9.140625" style="96"/>
    <col min="8705" max="8705" width="3.85546875" style="96" customWidth="1"/>
    <col min="8706" max="8706" width="48.7109375" style="96" customWidth="1"/>
    <col min="8707" max="8707" width="22.140625" style="96" customWidth="1"/>
    <col min="8708" max="8709" width="13.42578125" style="96" customWidth="1"/>
    <col min="8710" max="8710" width="12.5703125" style="96" customWidth="1"/>
    <col min="8711" max="8960" width="9.140625" style="96"/>
    <col min="8961" max="8961" width="3.85546875" style="96" customWidth="1"/>
    <col min="8962" max="8962" width="48.7109375" style="96" customWidth="1"/>
    <col min="8963" max="8963" width="22.140625" style="96" customWidth="1"/>
    <col min="8964" max="8965" width="13.42578125" style="96" customWidth="1"/>
    <col min="8966" max="8966" width="12.5703125" style="96" customWidth="1"/>
    <col min="8967" max="9216" width="9.140625" style="96"/>
    <col min="9217" max="9217" width="3.85546875" style="96" customWidth="1"/>
    <col min="9218" max="9218" width="48.7109375" style="96" customWidth="1"/>
    <col min="9219" max="9219" width="22.140625" style="96" customWidth="1"/>
    <col min="9220" max="9221" width="13.42578125" style="96" customWidth="1"/>
    <col min="9222" max="9222" width="12.5703125" style="96" customWidth="1"/>
    <col min="9223" max="9472" width="9.140625" style="96"/>
    <col min="9473" max="9473" width="3.85546875" style="96" customWidth="1"/>
    <col min="9474" max="9474" width="48.7109375" style="96" customWidth="1"/>
    <col min="9475" max="9475" width="22.140625" style="96" customWidth="1"/>
    <col min="9476" max="9477" width="13.42578125" style="96" customWidth="1"/>
    <col min="9478" max="9478" width="12.5703125" style="96" customWidth="1"/>
    <col min="9479" max="9728" width="9.140625" style="96"/>
    <col min="9729" max="9729" width="3.85546875" style="96" customWidth="1"/>
    <col min="9730" max="9730" width="48.7109375" style="96" customWidth="1"/>
    <col min="9731" max="9731" width="22.140625" style="96" customWidth="1"/>
    <col min="9732" max="9733" width="13.42578125" style="96" customWidth="1"/>
    <col min="9734" max="9734" width="12.5703125" style="96" customWidth="1"/>
    <col min="9735" max="9984" width="9.140625" style="96"/>
    <col min="9985" max="9985" width="3.85546875" style="96" customWidth="1"/>
    <col min="9986" max="9986" width="48.7109375" style="96" customWidth="1"/>
    <col min="9987" max="9987" width="22.140625" style="96" customWidth="1"/>
    <col min="9988" max="9989" width="13.42578125" style="96" customWidth="1"/>
    <col min="9990" max="9990" width="12.5703125" style="96" customWidth="1"/>
    <col min="9991" max="10240" width="9.140625" style="96"/>
    <col min="10241" max="10241" width="3.85546875" style="96" customWidth="1"/>
    <col min="10242" max="10242" width="48.7109375" style="96" customWidth="1"/>
    <col min="10243" max="10243" width="22.140625" style="96" customWidth="1"/>
    <col min="10244" max="10245" width="13.42578125" style="96" customWidth="1"/>
    <col min="10246" max="10246" width="12.5703125" style="96" customWidth="1"/>
    <col min="10247" max="10496" width="9.140625" style="96"/>
    <col min="10497" max="10497" width="3.85546875" style="96" customWidth="1"/>
    <col min="10498" max="10498" width="48.7109375" style="96" customWidth="1"/>
    <col min="10499" max="10499" width="22.140625" style="96" customWidth="1"/>
    <col min="10500" max="10501" width="13.42578125" style="96" customWidth="1"/>
    <col min="10502" max="10502" width="12.5703125" style="96" customWidth="1"/>
    <col min="10503" max="10752" width="9.140625" style="96"/>
    <col min="10753" max="10753" width="3.85546875" style="96" customWidth="1"/>
    <col min="10754" max="10754" width="48.7109375" style="96" customWidth="1"/>
    <col min="10755" max="10755" width="22.140625" style="96" customWidth="1"/>
    <col min="10756" max="10757" width="13.42578125" style="96" customWidth="1"/>
    <col min="10758" max="10758" width="12.5703125" style="96" customWidth="1"/>
    <col min="10759" max="11008" width="9.140625" style="96"/>
    <col min="11009" max="11009" width="3.85546875" style="96" customWidth="1"/>
    <col min="11010" max="11010" width="48.7109375" style="96" customWidth="1"/>
    <col min="11011" max="11011" width="22.140625" style="96" customWidth="1"/>
    <col min="11012" max="11013" width="13.42578125" style="96" customWidth="1"/>
    <col min="11014" max="11014" width="12.5703125" style="96" customWidth="1"/>
    <col min="11015" max="11264" width="9.140625" style="96"/>
    <col min="11265" max="11265" width="3.85546875" style="96" customWidth="1"/>
    <col min="11266" max="11266" width="48.7109375" style="96" customWidth="1"/>
    <col min="11267" max="11267" width="22.140625" style="96" customWidth="1"/>
    <col min="11268" max="11269" width="13.42578125" style="96" customWidth="1"/>
    <col min="11270" max="11270" width="12.5703125" style="96" customWidth="1"/>
    <col min="11271" max="11520" width="9.140625" style="96"/>
    <col min="11521" max="11521" width="3.85546875" style="96" customWidth="1"/>
    <col min="11522" max="11522" width="48.7109375" style="96" customWidth="1"/>
    <col min="11523" max="11523" width="22.140625" style="96" customWidth="1"/>
    <col min="11524" max="11525" width="13.42578125" style="96" customWidth="1"/>
    <col min="11526" max="11526" width="12.5703125" style="96" customWidth="1"/>
    <col min="11527" max="11776" width="9.140625" style="96"/>
    <col min="11777" max="11777" width="3.85546875" style="96" customWidth="1"/>
    <col min="11778" max="11778" width="48.7109375" style="96" customWidth="1"/>
    <col min="11779" max="11779" width="22.140625" style="96" customWidth="1"/>
    <col min="11780" max="11781" width="13.42578125" style="96" customWidth="1"/>
    <col min="11782" max="11782" width="12.5703125" style="96" customWidth="1"/>
    <col min="11783" max="12032" width="9.140625" style="96"/>
    <col min="12033" max="12033" width="3.85546875" style="96" customWidth="1"/>
    <col min="12034" max="12034" width="48.7109375" style="96" customWidth="1"/>
    <col min="12035" max="12035" width="22.140625" style="96" customWidth="1"/>
    <col min="12036" max="12037" width="13.42578125" style="96" customWidth="1"/>
    <col min="12038" max="12038" width="12.5703125" style="96" customWidth="1"/>
    <col min="12039" max="12288" width="9.140625" style="96"/>
    <col min="12289" max="12289" width="3.85546875" style="96" customWidth="1"/>
    <col min="12290" max="12290" width="48.7109375" style="96" customWidth="1"/>
    <col min="12291" max="12291" width="22.140625" style="96" customWidth="1"/>
    <col min="12292" max="12293" width="13.42578125" style="96" customWidth="1"/>
    <col min="12294" max="12294" width="12.5703125" style="96" customWidth="1"/>
    <col min="12295" max="12544" width="9.140625" style="96"/>
    <col min="12545" max="12545" width="3.85546875" style="96" customWidth="1"/>
    <col min="12546" max="12546" width="48.7109375" style="96" customWidth="1"/>
    <col min="12547" max="12547" width="22.140625" style="96" customWidth="1"/>
    <col min="12548" max="12549" width="13.42578125" style="96" customWidth="1"/>
    <col min="12550" max="12550" width="12.5703125" style="96" customWidth="1"/>
    <col min="12551" max="12800" width="9.140625" style="96"/>
    <col min="12801" max="12801" width="3.85546875" style="96" customWidth="1"/>
    <col min="12802" max="12802" width="48.7109375" style="96" customWidth="1"/>
    <col min="12803" max="12803" width="22.140625" style="96" customWidth="1"/>
    <col min="12804" max="12805" width="13.42578125" style="96" customWidth="1"/>
    <col min="12806" max="12806" width="12.5703125" style="96" customWidth="1"/>
    <col min="12807" max="13056" width="9.140625" style="96"/>
    <col min="13057" max="13057" width="3.85546875" style="96" customWidth="1"/>
    <col min="13058" max="13058" width="48.7109375" style="96" customWidth="1"/>
    <col min="13059" max="13059" width="22.140625" style="96" customWidth="1"/>
    <col min="13060" max="13061" width="13.42578125" style="96" customWidth="1"/>
    <col min="13062" max="13062" width="12.5703125" style="96" customWidth="1"/>
    <col min="13063" max="13312" width="9.140625" style="96"/>
    <col min="13313" max="13313" width="3.85546875" style="96" customWidth="1"/>
    <col min="13314" max="13314" width="48.7109375" style="96" customWidth="1"/>
    <col min="13315" max="13315" width="22.140625" style="96" customWidth="1"/>
    <col min="13316" max="13317" width="13.42578125" style="96" customWidth="1"/>
    <col min="13318" max="13318" width="12.5703125" style="96" customWidth="1"/>
    <col min="13319" max="13568" width="9.140625" style="96"/>
    <col min="13569" max="13569" width="3.85546875" style="96" customWidth="1"/>
    <col min="13570" max="13570" width="48.7109375" style="96" customWidth="1"/>
    <col min="13571" max="13571" width="22.140625" style="96" customWidth="1"/>
    <col min="13572" max="13573" width="13.42578125" style="96" customWidth="1"/>
    <col min="13574" max="13574" width="12.5703125" style="96" customWidth="1"/>
    <col min="13575" max="13824" width="9.140625" style="96"/>
    <col min="13825" max="13825" width="3.85546875" style="96" customWidth="1"/>
    <col min="13826" max="13826" width="48.7109375" style="96" customWidth="1"/>
    <col min="13827" max="13827" width="22.140625" style="96" customWidth="1"/>
    <col min="13828" max="13829" width="13.42578125" style="96" customWidth="1"/>
    <col min="13830" max="13830" width="12.5703125" style="96" customWidth="1"/>
    <col min="13831" max="14080" width="9.140625" style="96"/>
    <col min="14081" max="14081" width="3.85546875" style="96" customWidth="1"/>
    <col min="14082" max="14082" width="48.7109375" style="96" customWidth="1"/>
    <col min="14083" max="14083" width="22.140625" style="96" customWidth="1"/>
    <col min="14084" max="14085" width="13.42578125" style="96" customWidth="1"/>
    <col min="14086" max="14086" width="12.5703125" style="96" customWidth="1"/>
    <col min="14087" max="14336" width="9.140625" style="96"/>
    <col min="14337" max="14337" width="3.85546875" style="96" customWidth="1"/>
    <col min="14338" max="14338" width="48.7109375" style="96" customWidth="1"/>
    <col min="14339" max="14339" width="22.140625" style="96" customWidth="1"/>
    <col min="14340" max="14341" width="13.42578125" style="96" customWidth="1"/>
    <col min="14342" max="14342" width="12.5703125" style="96" customWidth="1"/>
    <col min="14343" max="14592" width="9.140625" style="96"/>
    <col min="14593" max="14593" width="3.85546875" style="96" customWidth="1"/>
    <col min="14594" max="14594" width="48.7109375" style="96" customWidth="1"/>
    <col min="14595" max="14595" width="22.140625" style="96" customWidth="1"/>
    <col min="14596" max="14597" width="13.42578125" style="96" customWidth="1"/>
    <col min="14598" max="14598" width="12.5703125" style="96" customWidth="1"/>
    <col min="14599" max="14848" width="9.140625" style="96"/>
    <col min="14849" max="14849" width="3.85546875" style="96" customWidth="1"/>
    <col min="14850" max="14850" width="48.7109375" style="96" customWidth="1"/>
    <col min="14851" max="14851" width="22.140625" style="96" customWidth="1"/>
    <col min="14852" max="14853" width="13.42578125" style="96" customWidth="1"/>
    <col min="14854" max="14854" width="12.5703125" style="96" customWidth="1"/>
    <col min="14855" max="15104" width="9.140625" style="96"/>
    <col min="15105" max="15105" width="3.85546875" style="96" customWidth="1"/>
    <col min="15106" max="15106" width="48.7109375" style="96" customWidth="1"/>
    <col min="15107" max="15107" width="22.140625" style="96" customWidth="1"/>
    <col min="15108" max="15109" width="13.42578125" style="96" customWidth="1"/>
    <col min="15110" max="15110" width="12.5703125" style="96" customWidth="1"/>
    <col min="15111" max="15360" width="9.140625" style="96"/>
    <col min="15361" max="15361" width="3.85546875" style="96" customWidth="1"/>
    <col min="15362" max="15362" width="48.7109375" style="96" customWidth="1"/>
    <col min="15363" max="15363" width="22.140625" style="96" customWidth="1"/>
    <col min="15364" max="15365" width="13.42578125" style="96" customWidth="1"/>
    <col min="15366" max="15366" width="12.5703125" style="96" customWidth="1"/>
    <col min="15367" max="15616" width="9.140625" style="96"/>
    <col min="15617" max="15617" width="3.85546875" style="96" customWidth="1"/>
    <col min="15618" max="15618" width="48.7109375" style="96" customWidth="1"/>
    <col min="15619" max="15619" width="22.140625" style="96" customWidth="1"/>
    <col min="15620" max="15621" width="13.42578125" style="96" customWidth="1"/>
    <col min="15622" max="15622" width="12.5703125" style="96" customWidth="1"/>
    <col min="15623" max="15872" width="9.140625" style="96"/>
    <col min="15873" max="15873" width="3.85546875" style="96" customWidth="1"/>
    <col min="15874" max="15874" width="48.7109375" style="96" customWidth="1"/>
    <col min="15875" max="15875" width="22.140625" style="96" customWidth="1"/>
    <col min="15876" max="15877" width="13.42578125" style="96" customWidth="1"/>
    <col min="15878" max="15878" width="12.5703125" style="96" customWidth="1"/>
    <col min="15879" max="16128" width="9.140625" style="96"/>
    <col min="16129" max="16129" width="3.85546875" style="96" customWidth="1"/>
    <col min="16130" max="16130" width="48.7109375" style="96" customWidth="1"/>
    <col min="16131" max="16131" width="22.140625" style="96" customWidth="1"/>
    <col min="16132" max="16133" width="13.42578125" style="96" customWidth="1"/>
    <col min="16134" max="16134" width="12.5703125" style="96" customWidth="1"/>
    <col min="16135" max="16384" width="9.140625" style="96"/>
  </cols>
  <sheetData>
    <row r="1" spans="1:16" s="308" customFormat="1" x14ac:dyDescent="0.2">
      <c r="D1" s="301" t="s">
        <v>302</v>
      </c>
    </row>
    <row r="2" spans="1:16" s="308" customFormat="1" x14ac:dyDescent="0.2">
      <c r="D2" s="301" t="s">
        <v>303</v>
      </c>
    </row>
    <row r="3" spans="1:16" s="308" customFormat="1" x14ac:dyDescent="0.2">
      <c r="D3" s="301" t="s">
        <v>348</v>
      </c>
    </row>
    <row r="4" spans="1:16" s="308" customFormat="1" x14ac:dyDescent="0.2">
      <c r="D4" s="301" t="s">
        <v>349</v>
      </c>
    </row>
    <row r="5" spans="1:16" s="308" customFormat="1" x14ac:dyDescent="0.2">
      <c r="D5" s="304" t="s">
        <v>0</v>
      </c>
      <c r="E5" s="304"/>
      <c r="F5" s="304"/>
    </row>
    <row r="6" spans="1:16" s="308" customFormat="1" x14ac:dyDescent="0.2">
      <c r="D6" s="331" t="s">
        <v>351</v>
      </c>
      <c r="E6" s="331"/>
      <c r="F6" s="331"/>
    </row>
    <row r="7" spans="1:16" s="308" customFormat="1" x14ac:dyDescent="0.2">
      <c r="D7" s="331" t="s">
        <v>700</v>
      </c>
      <c r="E7" s="331"/>
      <c r="F7" s="331"/>
    </row>
    <row r="8" spans="1:16" s="308" customFormat="1" x14ac:dyDescent="0.2">
      <c r="D8" s="331" t="s">
        <v>352</v>
      </c>
      <c r="E8" s="331"/>
      <c r="F8" s="331"/>
    </row>
    <row r="9" spans="1:16" x14ac:dyDescent="0.2">
      <c r="A9" s="302"/>
      <c r="B9" s="302"/>
      <c r="C9" s="70"/>
      <c r="D9" s="71"/>
    </row>
    <row r="10" spans="1:16" x14ac:dyDescent="0.2">
      <c r="A10" s="332" t="s">
        <v>304</v>
      </c>
      <c r="B10" s="332"/>
      <c r="C10" s="332"/>
      <c r="D10" s="332"/>
      <c r="E10" s="332"/>
      <c r="F10" s="332"/>
    </row>
    <row r="11" spans="1:16" ht="12.75" customHeight="1" x14ac:dyDescent="0.2">
      <c r="A11" s="332" t="s">
        <v>350</v>
      </c>
      <c r="B11" s="332"/>
      <c r="C11" s="332"/>
      <c r="D11" s="332"/>
      <c r="E11" s="332"/>
      <c r="F11" s="332"/>
      <c r="G11" s="72"/>
      <c r="H11" s="72"/>
      <c r="I11" s="72"/>
    </row>
    <row r="12" spans="1:16" ht="12.75" customHeight="1" x14ac:dyDescent="0.2">
      <c r="A12" s="332" t="s">
        <v>305</v>
      </c>
      <c r="B12" s="332"/>
      <c r="C12" s="332"/>
      <c r="D12" s="332"/>
      <c r="E12" s="332"/>
      <c r="F12" s="33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6" ht="13.5" thickBot="1" x14ac:dyDescent="0.25">
      <c r="A13" s="73"/>
      <c r="B13" s="70"/>
      <c r="C13" s="70"/>
      <c r="F13" s="74" t="s">
        <v>33</v>
      </c>
    </row>
    <row r="14" spans="1:16" ht="33" customHeight="1" thickBot="1" x14ac:dyDescent="0.25">
      <c r="A14" s="75" t="s">
        <v>306</v>
      </c>
      <c r="B14" s="76" t="s">
        <v>307</v>
      </c>
      <c r="C14" s="76" t="s">
        <v>308</v>
      </c>
      <c r="D14" s="77" t="s">
        <v>309</v>
      </c>
      <c r="E14" s="77" t="s">
        <v>310</v>
      </c>
      <c r="F14" s="77" t="s">
        <v>311</v>
      </c>
    </row>
    <row r="15" spans="1:16" ht="38.25" customHeight="1" x14ac:dyDescent="0.2">
      <c r="A15" s="78"/>
      <c r="B15" s="79" t="s">
        <v>312</v>
      </c>
      <c r="C15" s="309" t="s">
        <v>313</v>
      </c>
      <c r="D15" s="80">
        <f>D16+D21+D29</f>
        <v>0</v>
      </c>
      <c r="E15" s="80">
        <f>E16+E21+E29</f>
        <v>0</v>
      </c>
      <c r="F15" s="80">
        <f>F16+F21+F29</f>
        <v>0</v>
      </c>
    </row>
    <row r="16" spans="1:16" ht="25.5" hidden="1" x14ac:dyDescent="0.2">
      <c r="A16" s="81">
        <v>1</v>
      </c>
      <c r="B16" s="82" t="s">
        <v>314</v>
      </c>
      <c r="C16" s="310" t="s">
        <v>315</v>
      </c>
      <c r="D16" s="83">
        <f>D17-D19</f>
        <v>0</v>
      </c>
      <c r="E16" s="83">
        <f>E17-E19</f>
        <v>0</v>
      </c>
      <c r="F16" s="83">
        <f>F17-F19</f>
        <v>0</v>
      </c>
    </row>
    <row r="17" spans="1:6" ht="30" hidden="1" customHeight="1" x14ac:dyDescent="0.2">
      <c r="A17" s="84"/>
      <c r="B17" s="85" t="s">
        <v>316</v>
      </c>
      <c r="C17" s="311" t="s">
        <v>317</v>
      </c>
      <c r="D17" s="86">
        <f>D18</f>
        <v>0</v>
      </c>
      <c r="E17" s="86">
        <f>E18</f>
        <v>0</v>
      </c>
      <c r="F17" s="86">
        <f>F18</f>
        <v>0</v>
      </c>
    </row>
    <row r="18" spans="1:6" ht="41.25" hidden="1" customHeight="1" x14ac:dyDescent="0.2">
      <c r="A18" s="84"/>
      <c r="B18" s="85" t="s">
        <v>318</v>
      </c>
      <c r="C18" s="311" t="s">
        <v>319</v>
      </c>
      <c r="D18" s="86"/>
      <c r="E18" s="86"/>
      <c r="F18" s="86"/>
    </row>
    <row r="19" spans="1:6" ht="28.5" hidden="1" customHeight="1" x14ac:dyDescent="0.2">
      <c r="A19" s="81"/>
      <c r="B19" s="85" t="s">
        <v>320</v>
      </c>
      <c r="C19" s="311" t="s">
        <v>321</v>
      </c>
      <c r="D19" s="86">
        <f>D20</f>
        <v>0</v>
      </c>
      <c r="E19" s="86">
        <f>E20</f>
        <v>0</v>
      </c>
      <c r="F19" s="86">
        <f>F20</f>
        <v>0</v>
      </c>
    </row>
    <row r="20" spans="1:6" ht="38.25" hidden="1" customHeight="1" x14ac:dyDescent="0.2">
      <c r="A20" s="84"/>
      <c r="B20" s="85" t="s">
        <v>322</v>
      </c>
      <c r="C20" s="311" t="s">
        <v>323</v>
      </c>
      <c r="D20" s="86"/>
      <c r="E20" s="86"/>
      <c r="F20" s="86"/>
    </row>
    <row r="21" spans="1:6" ht="37.5" customHeight="1" x14ac:dyDescent="0.2">
      <c r="A21" s="81">
        <v>1</v>
      </c>
      <c r="B21" s="82" t="s">
        <v>324</v>
      </c>
      <c r="C21" s="310" t="s">
        <v>325</v>
      </c>
      <c r="D21" s="83">
        <f>D27-D22</f>
        <v>0</v>
      </c>
      <c r="E21" s="83">
        <f>E27-E22</f>
        <v>0</v>
      </c>
      <c r="F21" s="83">
        <f>F27-F22</f>
        <v>0</v>
      </c>
    </row>
    <row r="22" spans="1:6" ht="40.5" hidden="1" customHeight="1" x14ac:dyDescent="0.2">
      <c r="A22" s="84"/>
      <c r="B22" s="85" t="s">
        <v>326</v>
      </c>
      <c r="C22" s="311" t="s">
        <v>327</v>
      </c>
      <c r="D22" s="86">
        <f>D23</f>
        <v>0</v>
      </c>
      <c r="E22" s="86">
        <f>E23</f>
        <v>0</v>
      </c>
      <c r="F22" s="86">
        <f>F23</f>
        <v>0</v>
      </c>
    </row>
    <row r="23" spans="1:6" ht="38.25" hidden="1" x14ac:dyDescent="0.2">
      <c r="A23" s="84"/>
      <c r="B23" s="85" t="s">
        <v>328</v>
      </c>
      <c r="C23" s="311" t="s">
        <v>329</v>
      </c>
      <c r="D23" s="86">
        <v>0</v>
      </c>
      <c r="E23" s="86">
        <v>0</v>
      </c>
      <c r="F23" s="86">
        <v>0</v>
      </c>
    </row>
    <row r="24" spans="1:6" ht="38.25" x14ac:dyDescent="0.2">
      <c r="A24" s="84"/>
      <c r="B24" s="85" t="s">
        <v>324</v>
      </c>
      <c r="C24" s="310" t="s">
        <v>330</v>
      </c>
      <c r="D24" s="86"/>
      <c r="E24" s="86"/>
      <c r="F24" s="86"/>
    </row>
    <row r="25" spans="1:6" ht="38.25" x14ac:dyDescent="0.2">
      <c r="A25" s="84"/>
      <c r="B25" s="85" t="s">
        <v>331</v>
      </c>
      <c r="C25" s="311" t="s">
        <v>332</v>
      </c>
      <c r="D25" s="86">
        <f>D26</f>
        <v>0</v>
      </c>
      <c r="E25" s="86">
        <f>E26</f>
        <v>0</v>
      </c>
      <c r="F25" s="86">
        <f>F26</f>
        <v>0</v>
      </c>
    </row>
    <row r="26" spans="1:6" ht="38.25" x14ac:dyDescent="0.2">
      <c r="A26" s="84"/>
      <c r="B26" s="85" t="s">
        <v>357</v>
      </c>
      <c r="C26" s="311" t="s">
        <v>356</v>
      </c>
      <c r="D26" s="86"/>
      <c r="E26" s="86"/>
      <c r="F26" s="86"/>
    </row>
    <row r="27" spans="1:6" ht="44.25" customHeight="1" x14ac:dyDescent="0.2">
      <c r="A27" s="81"/>
      <c r="B27" s="85" t="s">
        <v>333</v>
      </c>
      <c r="C27" s="311" t="s">
        <v>334</v>
      </c>
      <c r="D27" s="86">
        <f>D28</f>
        <v>0</v>
      </c>
      <c r="E27" s="86">
        <f>E28</f>
        <v>0</v>
      </c>
      <c r="F27" s="86">
        <f>F28</f>
        <v>0</v>
      </c>
    </row>
    <row r="28" spans="1:6" ht="51" customHeight="1" x14ac:dyDescent="0.2">
      <c r="A28" s="84"/>
      <c r="B28" s="85" t="s">
        <v>359</v>
      </c>
      <c r="C28" s="311" t="s">
        <v>358</v>
      </c>
      <c r="D28" s="86"/>
      <c r="E28" s="86">
        <v>0</v>
      </c>
      <c r="F28" s="86">
        <v>0</v>
      </c>
    </row>
    <row r="29" spans="1:6" ht="26.25" customHeight="1" x14ac:dyDescent="0.2">
      <c r="A29" s="81">
        <v>2</v>
      </c>
      <c r="B29" s="87" t="s">
        <v>335</v>
      </c>
      <c r="C29" s="312" t="s">
        <v>336</v>
      </c>
      <c r="D29" s="88">
        <f>D30+(D33)</f>
        <v>0</v>
      </c>
      <c r="E29" s="88">
        <f>E30+(E33)</f>
        <v>0</v>
      </c>
      <c r="F29" s="88">
        <f>F30+(F33)</f>
        <v>0</v>
      </c>
    </row>
    <row r="30" spans="1:6" ht="23.25" customHeight="1" x14ac:dyDescent="0.2">
      <c r="A30" s="81"/>
      <c r="B30" s="32" t="s">
        <v>337</v>
      </c>
      <c r="C30" s="30" t="s">
        <v>338</v>
      </c>
      <c r="D30" s="89">
        <f t="shared" ref="D30:F31" si="0">D31</f>
        <v>-43886600</v>
      </c>
      <c r="E30" s="89">
        <f t="shared" si="0"/>
        <v>-43701500</v>
      </c>
      <c r="F30" s="89">
        <f t="shared" si="0"/>
        <v>-44646600</v>
      </c>
    </row>
    <row r="31" spans="1:6" ht="21" customHeight="1" x14ac:dyDescent="0.2">
      <c r="A31" s="84"/>
      <c r="B31" s="32" t="s">
        <v>339</v>
      </c>
      <c r="C31" s="30" t="s">
        <v>340</v>
      </c>
      <c r="D31" s="89">
        <f t="shared" si="0"/>
        <v>-43886600</v>
      </c>
      <c r="E31" s="89">
        <f t="shared" si="0"/>
        <v>-43701500</v>
      </c>
      <c r="F31" s="89">
        <f t="shared" si="0"/>
        <v>-44646600</v>
      </c>
    </row>
    <row r="32" spans="1:6" ht="26.25" customHeight="1" x14ac:dyDescent="0.2">
      <c r="A32" s="84"/>
      <c r="B32" s="32" t="s">
        <v>113</v>
      </c>
      <c r="C32" s="30" t="s">
        <v>353</v>
      </c>
      <c r="D32" s="86">
        <f>-ПРИЛ.2!C15</f>
        <v>-43886600</v>
      </c>
      <c r="E32" s="86">
        <v>-43701500</v>
      </c>
      <c r="F32" s="86">
        <v>-44646600</v>
      </c>
    </row>
    <row r="33" spans="1:7" ht="21" customHeight="1" x14ac:dyDescent="0.2">
      <c r="A33" s="90"/>
      <c r="B33" s="32" t="s">
        <v>341</v>
      </c>
      <c r="C33" s="30" t="s">
        <v>342</v>
      </c>
      <c r="D33" s="86">
        <f>D35</f>
        <v>43886600</v>
      </c>
      <c r="E33" s="86">
        <f>E35</f>
        <v>43701500</v>
      </c>
      <c r="F33" s="86">
        <f>F35</f>
        <v>44646600</v>
      </c>
    </row>
    <row r="34" spans="1:7" ht="21.75" customHeight="1" x14ac:dyDescent="0.2">
      <c r="A34" s="90"/>
      <c r="B34" s="32" t="s">
        <v>343</v>
      </c>
      <c r="C34" s="30" t="s">
        <v>344</v>
      </c>
      <c r="D34" s="86">
        <f>D35</f>
        <v>43886600</v>
      </c>
      <c r="E34" s="86">
        <f>E35</f>
        <v>43701500</v>
      </c>
      <c r="F34" s="86">
        <f>F35</f>
        <v>44646600</v>
      </c>
    </row>
    <row r="35" spans="1:7" ht="27" customHeight="1" x14ac:dyDescent="0.2">
      <c r="A35" s="90"/>
      <c r="B35" s="32" t="s">
        <v>114</v>
      </c>
      <c r="C35" s="30" t="s">
        <v>354</v>
      </c>
      <c r="D35" s="86">
        <f>ПРИЛ.7!G15</f>
        <v>43886600</v>
      </c>
      <c r="E35" s="86">
        <v>43701500</v>
      </c>
      <c r="F35" s="86">
        <v>44646600</v>
      </c>
    </row>
    <row r="36" spans="1:7" ht="30.75" customHeight="1" x14ac:dyDescent="0.2">
      <c r="A36" s="334" t="s">
        <v>355</v>
      </c>
      <c r="B36" s="334"/>
      <c r="C36" s="334"/>
      <c r="D36" s="334"/>
    </row>
    <row r="37" spans="1:7" hidden="1" x14ac:dyDescent="0.2">
      <c r="A37" s="73"/>
      <c r="B37" s="70"/>
      <c r="C37" s="70"/>
      <c r="D37" s="71"/>
    </row>
    <row r="38" spans="1:7" ht="26.25" hidden="1" customHeight="1" x14ac:dyDescent="0.2">
      <c r="A38" s="7" t="s">
        <v>345</v>
      </c>
      <c r="B38" s="8"/>
      <c r="C38" s="9"/>
      <c r="D38" s="91"/>
      <c r="E38" s="91"/>
      <c r="F38" s="91"/>
    </row>
    <row r="39" spans="1:7" ht="26.25" hidden="1" customHeight="1" x14ac:dyDescent="0.2">
      <c r="A39" s="7" t="s">
        <v>346</v>
      </c>
      <c r="B39" s="8"/>
      <c r="C39" s="9"/>
      <c r="D39" s="305" t="s">
        <v>347</v>
      </c>
      <c r="E39" s="91"/>
      <c r="F39" s="91"/>
    </row>
    <row r="40" spans="1:7" ht="25.5" hidden="1" customHeight="1" x14ac:dyDescent="0.2">
      <c r="A40" s="313"/>
      <c r="B40" s="314"/>
      <c r="C40" s="314"/>
      <c r="D40" s="315"/>
    </row>
    <row r="41" spans="1:7" hidden="1" x14ac:dyDescent="0.2">
      <c r="A41" s="313"/>
      <c r="B41" s="314"/>
      <c r="C41" s="314"/>
      <c r="D41" s="315"/>
    </row>
    <row r="42" spans="1:7" ht="28.5" hidden="1" customHeight="1" x14ac:dyDescent="0.2">
      <c r="A42" s="313"/>
      <c r="B42" s="314"/>
      <c r="C42" s="314"/>
      <c r="D42" s="315"/>
    </row>
    <row r="43" spans="1:7" ht="27.75" hidden="1" customHeight="1" x14ac:dyDescent="0.2">
      <c r="A43" s="313"/>
    </row>
    <row r="44" spans="1:7" ht="40.5" hidden="1" customHeight="1" x14ac:dyDescent="0.2">
      <c r="A44" s="313"/>
    </row>
    <row r="45" spans="1:7" ht="12" customHeight="1" x14ac:dyDescent="0.2">
      <c r="A45" s="330" t="s">
        <v>346</v>
      </c>
      <c r="B45" s="330"/>
      <c r="C45" s="330"/>
      <c r="D45" s="330"/>
      <c r="E45" s="333" t="s">
        <v>347</v>
      </c>
      <c r="F45" s="333"/>
    </row>
    <row r="46" spans="1:7" ht="14.25" customHeight="1" x14ac:dyDescent="0.2">
      <c r="A46" s="313"/>
      <c r="E46" s="330"/>
      <c r="F46" s="330"/>
      <c r="G46" s="330"/>
    </row>
    <row r="47" spans="1:7" ht="19.5" customHeight="1" x14ac:dyDescent="0.2">
      <c r="A47" s="313"/>
    </row>
    <row r="48" spans="1:7" ht="44.25" hidden="1" customHeight="1" x14ac:dyDescent="0.2">
      <c r="A48" s="313"/>
    </row>
    <row r="49" spans="1:12" ht="53.25" hidden="1" customHeight="1" x14ac:dyDescent="0.2">
      <c r="A49" s="313"/>
    </row>
    <row r="50" spans="1:12" x14ac:dyDescent="0.2">
      <c r="A50" s="313"/>
    </row>
    <row r="52" spans="1:12" s="8" customFormat="1" x14ac:dyDescent="0.2">
      <c r="A52" s="96"/>
      <c r="B52" s="96"/>
      <c r="C52" s="96"/>
      <c r="D52" s="100"/>
      <c r="E52" s="96"/>
      <c r="F52" s="96"/>
      <c r="G52" s="91"/>
      <c r="H52" s="9"/>
      <c r="K52" s="92"/>
      <c r="L52" s="93"/>
    </row>
    <row r="53" spans="1:12" s="8" customFormat="1" x14ac:dyDescent="0.2">
      <c r="A53" s="96"/>
      <c r="B53" s="96"/>
      <c r="C53" s="96"/>
      <c r="D53" s="100"/>
      <c r="E53" s="96"/>
      <c r="F53" s="96"/>
      <c r="G53" s="93"/>
      <c r="H53" s="9"/>
      <c r="K53" s="92"/>
      <c r="L53" s="93"/>
    </row>
  </sheetData>
  <mergeCells count="10">
    <mergeCell ref="E46:G46"/>
    <mergeCell ref="D6:F6"/>
    <mergeCell ref="D7:F7"/>
    <mergeCell ref="D8:F8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7"/>
  <sheetViews>
    <sheetView topLeftCell="A32" workbookViewId="0">
      <selection activeCell="A32" sqref="A1:XFD1048576"/>
    </sheetView>
  </sheetViews>
  <sheetFormatPr defaultRowHeight="12.75" x14ac:dyDescent="0.25"/>
  <cols>
    <col min="1" max="1" width="37.85546875" style="10" customWidth="1"/>
    <col min="2" max="2" width="5" style="10" customWidth="1"/>
    <col min="3" max="3" width="4.140625" style="11" customWidth="1"/>
    <col min="4" max="4" width="13" style="10" customWidth="1"/>
    <col min="5" max="5" width="4.140625" style="11" customWidth="1"/>
    <col min="6" max="6" width="10.85546875" style="10" customWidth="1"/>
    <col min="7" max="7" width="9.85546875" style="10" customWidth="1"/>
    <col min="8" max="255" width="9.140625" style="10"/>
    <col min="256" max="256" width="53.85546875" style="10" customWidth="1"/>
    <col min="257" max="257" width="6.28515625" style="10" customWidth="1"/>
    <col min="258" max="258" width="5.7109375" style="10" customWidth="1"/>
    <col min="259" max="259" width="4.7109375" style="10" customWidth="1"/>
    <col min="260" max="260" width="12" style="10" customWidth="1"/>
    <col min="261" max="261" width="4.140625" style="10" customWidth="1"/>
    <col min="262" max="262" width="16.42578125" style="10" customWidth="1"/>
    <col min="263" max="511" width="9.140625" style="10"/>
    <col min="512" max="512" width="53.85546875" style="10" customWidth="1"/>
    <col min="513" max="513" width="6.28515625" style="10" customWidth="1"/>
    <col min="514" max="514" width="5.7109375" style="10" customWidth="1"/>
    <col min="515" max="515" width="4.7109375" style="10" customWidth="1"/>
    <col min="516" max="516" width="12" style="10" customWidth="1"/>
    <col min="517" max="517" width="4.140625" style="10" customWidth="1"/>
    <col min="518" max="518" width="16.42578125" style="10" customWidth="1"/>
    <col min="519" max="767" width="9.140625" style="10"/>
    <col min="768" max="768" width="53.85546875" style="10" customWidth="1"/>
    <col min="769" max="769" width="6.28515625" style="10" customWidth="1"/>
    <col min="770" max="770" width="5.7109375" style="10" customWidth="1"/>
    <col min="771" max="771" width="4.7109375" style="10" customWidth="1"/>
    <col min="772" max="772" width="12" style="10" customWidth="1"/>
    <col min="773" max="773" width="4.140625" style="10" customWidth="1"/>
    <col min="774" max="774" width="16.42578125" style="10" customWidth="1"/>
    <col min="775" max="1023" width="9.140625" style="10"/>
    <col min="1024" max="1024" width="53.85546875" style="10" customWidth="1"/>
    <col min="1025" max="1025" width="6.28515625" style="10" customWidth="1"/>
    <col min="1026" max="1026" width="5.7109375" style="10" customWidth="1"/>
    <col min="1027" max="1027" width="4.7109375" style="10" customWidth="1"/>
    <col min="1028" max="1028" width="12" style="10" customWidth="1"/>
    <col min="1029" max="1029" width="4.140625" style="10" customWidth="1"/>
    <col min="1030" max="1030" width="16.42578125" style="10" customWidth="1"/>
    <col min="1031" max="1279" width="9.140625" style="10"/>
    <col min="1280" max="1280" width="53.85546875" style="10" customWidth="1"/>
    <col min="1281" max="1281" width="6.28515625" style="10" customWidth="1"/>
    <col min="1282" max="1282" width="5.7109375" style="10" customWidth="1"/>
    <col min="1283" max="1283" width="4.7109375" style="10" customWidth="1"/>
    <col min="1284" max="1284" width="12" style="10" customWidth="1"/>
    <col min="1285" max="1285" width="4.140625" style="10" customWidth="1"/>
    <col min="1286" max="1286" width="16.42578125" style="10" customWidth="1"/>
    <col min="1287" max="1535" width="9.140625" style="10"/>
    <col min="1536" max="1536" width="53.85546875" style="10" customWidth="1"/>
    <col min="1537" max="1537" width="6.28515625" style="10" customWidth="1"/>
    <col min="1538" max="1538" width="5.7109375" style="10" customWidth="1"/>
    <col min="1539" max="1539" width="4.7109375" style="10" customWidth="1"/>
    <col min="1540" max="1540" width="12" style="10" customWidth="1"/>
    <col min="1541" max="1541" width="4.140625" style="10" customWidth="1"/>
    <col min="1542" max="1542" width="16.42578125" style="10" customWidth="1"/>
    <col min="1543" max="1791" width="9.140625" style="10"/>
    <col min="1792" max="1792" width="53.85546875" style="10" customWidth="1"/>
    <col min="1793" max="1793" width="6.28515625" style="10" customWidth="1"/>
    <col min="1794" max="1794" width="5.7109375" style="10" customWidth="1"/>
    <col min="1795" max="1795" width="4.7109375" style="10" customWidth="1"/>
    <col min="1796" max="1796" width="12" style="10" customWidth="1"/>
    <col min="1797" max="1797" width="4.140625" style="10" customWidth="1"/>
    <col min="1798" max="1798" width="16.42578125" style="10" customWidth="1"/>
    <col min="1799" max="2047" width="9.140625" style="10"/>
    <col min="2048" max="2048" width="53.85546875" style="10" customWidth="1"/>
    <col min="2049" max="2049" width="6.28515625" style="10" customWidth="1"/>
    <col min="2050" max="2050" width="5.7109375" style="10" customWidth="1"/>
    <col min="2051" max="2051" width="4.7109375" style="10" customWidth="1"/>
    <col min="2052" max="2052" width="12" style="10" customWidth="1"/>
    <col min="2053" max="2053" width="4.140625" style="10" customWidth="1"/>
    <col min="2054" max="2054" width="16.42578125" style="10" customWidth="1"/>
    <col min="2055" max="2303" width="9.140625" style="10"/>
    <col min="2304" max="2304" width="53.85546875" style="10" customWidth="1"/>
    <col min="2305" max="2305" width="6.28515625" style="10" customWidth="1"/>
    <col min="2306" max="2306" width="5.7109375" style="10" customWidth="1"/>
    <col min="2307" max="2307" width="4.7109375" style="10" customWidth="1"/>
    <col min="2308" max="2308" width="12" style="10" customWidth="1"/>
    <col min="2309" max="2309" width="4.140625" style="10" customWidth="1"/>
    <col min="2310" max="2310" width="16.42578125" style="10" customWidth="1"/>
    <col min="2311" max="2559" width="9.140625" style="10"/>
    <col min="2560" max="2560" width="53.85546875" style="10" customWidth="1"/>
    <col min="2561" max="2561" width="6.28515625" style="10" customWidth="1"/>
    <col min="2562" max="2562" width="5.7109375" style="10" customWidth="1"/>
    <col min="2563" max="2563" width="4.7109375" style="10" customWidth="1"/>
    <col min="2564" max="2564" width="12" style="10" customWidth="1"/>
    <col min="2565" max="2565" width="4.140625" style="10" customWidth="1"/>
    <col min="2566" max="2566" width="16.42578125" style="10" customWidth="1"/>
    <col min="2567" max="2815" width="9.140625" style="10"/>
    <col min="2816" max="2816" width="53.85546875" style="10" customWidth="1"/>
    <col min="2817" max="2817" width="6.28515625" style="10" customWidth="1"/>
    <col min="2818" max="2818" width="5.7109375" style="10" customWidth="1"/>
    <col min="2819" max="2819" width="4.7109375" style="10" customWidth="1"/>
    <col min="2820" max="2820" width="12" style="10" customWidth="1"/>
    <col min="2821" max="2821" width="4.140625" style="10" customWidth="1"/>
    <col min="2822" max="2822" width="16.42578125" style="10" customWidth="1"/>
    <col min="2823" max="3071" width="9.140625" style="10"/>
    <col min="3072" max="3072" width="53.85546875" style="10" customWidth="1"/>
    <col min="3073" max="3073" width="6.28515625" style="10" customWidth="1"/>
    <col min="3074" max="3074" width="5.7109375" style="10" customWidth="1"/>
    <col min="3075" max="3075" width="4.7109375" style="10" customWidth="1"/>
    <col min="3076" max="3076" width="12" style="10" customWidth="1"/>
    <col min="3077" max="3077" width="4.140625" style="10" customWidth="1"/>
    <col min="3078" max="3078" width="16.42578125" style="10" customWidth="1"/>
    <col min="3079" max="3327" width="9.140625" style="10"/>
    <col min="3328" max="3328" width="53.85546875" style="10" customWidth="1"/>
    <col min="3329" max="3329" width="6.28515625" style="10" customWidth="1"/>
    <col min="3330" max="3330" width="5.7109375" style="10" customWidth="1"/>
    <col min="3331" max="3331" width="4.7109375" style="10" customWidth="1"/>
    <col min="3332" max="3332" width="12" style="10" customWidth="1"/>
    <col min="3333" max="3333" width="4.140625" style="10" customWidth="1"/>
    <col min="3334" max="3334" width="16.42578125" style="10" customWidth="1"/>
    <col min="3335" max="3583" width="9.140625" style="10"/>
    <col min="3584" max="3584" width="53.85546875" style="10" customWidth="1"/>
    <col min="3585" max="3585" width="6.28515625" style="10" customWidth="1"/>
    <col min="3586" max="3586" width="5.7109375" style="10" customWidth="1"/>
    <col min="3587" max="3587" width="4.7109375" style="10" customWidth="1"/>
    <col min="3588" max="3588" width="12" style="10" customWidth="1"/>
    <col min="3589" max="3589" width="4.140625" style="10" customWidth="1"/>
    <col min="3590" max="3590" width="16.42578125" style="10" customWidth="1"/>
    <col min="3591" max="3839" width="9.140625" style="10"/>
    <col min="3840" max="3840" width="53.85546875" style="10" customWidth="1"/>
    <col min="3841" max="3841" width="6.28515625" style="10" customWidth="1"/>
    <col min="3842" max="3842" width="5.7109375" style="10" customWidth="1"/>
    <col min="3843" max="3843" width="4.7109375" style="10" customWidth="1"/>
    <col min="3844" max="3844" width="12" style="10" customWidth="1"/>
    <col min="3845" max="3845" width="4.140625" style="10" customWidth="1"/>
    <col min="3846" max="3846" width="16.42578125" style="10" customWidth="1"/>
    <col min="3847" max="4095" width="9.140625" style="10"/>
    <col min="4096" max="4096" width="53.85546875" style="10" customWidth="1"/>
    <col min="4097" max="4097" width="6.28515625" style="10" customWidth="1"/>
    <col min="4098" max="4098" width="5.7109375" style="10" customWidth="1"/>
    <col min="4099" max="4099" width="4.7109375" style="10" customWidth="1"/>
    <col min="4100" max="4100" width="12" style="10" customWidth="1"/>
    <col min="4101" max="4101" width="4.140625" style="10" customWidth="1"/>
    <col min="4102" max="4102" width="16.42578125" style="10" customWidth="1"/>
    <col min="4103" max="4351" width="9.140625" style="10"/>
    <col min="4352" max="4352" width="53.85546875" style="10" customWidth="1"/>
    <col min="4353" max="4353" width="6.28515625" style="10" customWidth="1"/>
    <col min="4354" max="4354" width="5.7109375" style="10" customWidth="1"/>
    <col min="4355" max="4355" width="4.7109375" style="10" customWidth="1"/>
    <col min="4356" max="4356" width="12" style="10" customWidth="1"/>
    <col min="4357" max="4357" width="4.140625" style="10" customWidth="1"/>
    <col min="4358" max="4358" width="16.42578125" style="10" customWidth="1"/>
    <col min="4359" max="4607" width="9.140625" style="10"/>
    <col min="4608" max="4608" width="53.85546875" style="10" customWidth="1"/>
    <col min="4609" max="4609" width="6.28515625" style="10" customWidth="1"/>
    <col min="4610" max="4610" width="5.7109375" style="10" customWidth="1"/>
    <col min="4611" max="4611" width="4.7109375" style="10" customWidth="1"/>
    <col min="4612" max="4612" width="12" style="10" customWidth="1"/>
    <col min="4613" max="4613" width="4.140625" style="10" customWidth="1"/>
    <col min="4614" max="4614" width="16.42578125" style="10" customWidth="1"/>
    <col min="4615" max="4863" width="9.140625" style="10"/>
    <col min="4864" max="4864" width="53.85546875" style="10" customWidth="1"/>
    <col min="4865" max="4865" width="6.28515625" style="10" customWidth="1"/>
    <col min="4866" max="4866" width="5.7109375" style="10" customWidth="1"/>
    <col min="4867" max="4867" width="4.7109375" style="10" customWidth="1"/>
    <col min="4868" max="4868" width="12" style="10" customWidth="1"/>
    <col min="4869" max="4869" width="4.140625" style="10" customWidth="1"/>
    <col min="4870" max="4870" width="16.42578125" style="10" customWidth="1"/>
    <col min="4871" max="5119" width="9.140625" style="10"/>
    <col min="5120" max="5120" width="53.85546875" style="10" customWidth="1"/>
    <col min="5121" max="5121" width="6.28515625" style="10" customWidth="1"/>
    <col min="5122" max="5122" width="5.7109375" style="10" customWidth="1"/>
    <col min="5123" max="5123" width="4.7109375" style="10" customWidth="1"/>
    <col min="5124" max="5124" width="12" style="10" customWidth="1"/>
    <col min="5125" max="5125" width="4.140625" style="10" customWidth="1"/>
    <col min="5126" max="5126" width="16.42578125" style="10" customWidth="1"/>
    <col min="5127" max="5375" width="9.140625" style="10"/>
    <col min="5376" max="5376" width="53.85546875" style="10" customWidth="1"/>
    <col min="5377" max="5377" width="6.28515625" style="10" customWidth="1"/>
    <col min="5378" max="5378" width="5.7109375" style="10" customWidth="1"/>
    <col min="5379" max="5379" width="4.7109375" style="10" customWidth="1"/>
    <col min="5380" max="5380" width="12" style="10" customWidth="1"/>
    <col min="5381" max="5381" width="4.140625" style="10" customWidth="1"/>
    <col min="5382" max="5382" width="16.42578125" style="10" customWidth="1"/>
    <col min="5383" max="5631" width="9.140625" style="10"/>
    <col min="5632" max="5632" width="53.85546875" style="10" customWidth="1"/>
    <col min="5633" max="5633" width="6.28515625" style="10" customWidth="1"/>
    <col min="5634" max="5634" width="5.7109375" style="10" customWidth="1"/>
    <col min="5635" max="5635" width="4.7109375" style="10" customWidth="1"/>
    <col min="5636" max="5636" width="12" style="10" customWidth="1"/>
    <col min="5637" max="5637" width="4.140625" style="10" customWidth="1"/>
    <col min="5638" max="5638" width="16.42578125" style="10" customWidth="1"/>
    <col min="5639" max="5887" width="9.140625" style="10"/>
    <col min="5888" max="5888" width="53.85546875" style="10" customWidth="1"/>
    <col min="5889" max="5889" width="6.28515625" style="10" customWidth="1"/>
    <col min="5890" max="5890" width="5.7109375" style="10" customWidth="1"/>
    <col min="5891" max="5891" width="4.7109375" style="10" customWidth="1"/>
    <col min="5892" max="5892" width="12" style="10" customWidth="1"/>
    <col min="5893" max="5893" width="4.140625" style="10" customWidth="1"/>
    <col min="5894" max="5894" width="16.42578125" style="10" customWidth="1"/>
    <col min="5895" max="6143" width="9.140625" style="10"/>
    <col min="6144" max="6144" width="53.85546875" style="10" customWidth="1"/>
    <col min="6145" max="6145" width="6.28515625" style="10" customWidth="1"/>
    <col min="6146" max="6146" width="5.7109375" style="10" customWidth="1"/>
    <col min="6147" max="6147" width="4.7109375" style="10" customWidth="1"/>
    <col min="6148" max="6148" width="12" style="10" customWidth="1"/>
    <col min="6149" max="6149" width="4.140625" style="10" customWidth="1"/>
    <col min="6150" max="6150" width="16.42578125" style="10" customWidth="1"/>
    <col min="6151" max="6399" width="9.140625" style="10"/>
    <col min="6400" max="6400" width="53.85546875" style="10" customWidth="1"/>
    <col min="6401" max="6401" width="6.28515625" style="10" customWidth="1"/>
    <col min="6402" max="6402" width="5.7109375" style="10" customWidth="1"/>
    <col min="6403" max="6403" width="4.7109375" style="10" customWidth="1"/>
    <col min="6404" max="6404" width="12" style="10" customWidth="1"/>
    <col min="6405" max="6405" width="4.140625" style="10" customWidth="1"/>
    <col min="6406" max="6406" width="16.42578125" style="10" customWidth="1"/>
    <col min="6407" max="6655" width="9.140625" style="10"/>
    <col min="6656" max="6656" width="53.85546875" style="10" customWidth="1"/>
    <col min="6657" max="6657" width="6.28515625" style="10" customWidth="1"/>
    <col min="6658" max="6658" width="5.7109375" style="10" customWidth="1"/>
    <col min="6659" max="6659" width="4.7109375" style="10" customWidth="1"/>
    <col min="6660" max="6660" width="12" style="10" customWidth="1"/>
    <col min="6661" max="6661" width="4.140625" style="10" customWidth="1"/>
    <col min="6662" max="6662" width="16.42578125" style="10" customWidth="1"/>
    <col min="6663" max="6911" width="9.140625" style="10"/>
    <col min="6912" max="6912" width="53.85546875" style="10" customWidth="1"/>
    <col min="6913" max="6913" width="6.28515625" style="10" customWidth="1"/>
    <col min="6914" max="6914" width="5.7109375" style="10" customWidth="1"/>
    <col min="6915" max="6915" width="4.7109375" style="10" customWidth="1"/>
    <col min="6916" max="6916" width="12" style="10" customWidth="1"/>
    <col min="6917" max="6917" width="4.140625" style="10" customWidth="1"/>
    <col min="6918" max="6918" width="16.42578125" style="10" customWidth="1"/>
    <col min="6919" max="7167" width="9.140625" style="10"/>
    <col min="7168" max="7168" width="53.85546875" style="10" customWidth="1"/>
    <col min="7169" max="7169" width="6.28515625" style="10" customWidth="1"/>
    <col min="7170" max="7170" width="5.7109375" style="10" customWidth="1"/>
    <col min="7171" max="7171" width="4.7109375" style="10" customWidth="1"/>
    <col min="7172" max="7172" width="12" style="10" customWidth="1"/>
    <col min="7173" max="7173" width="4.140625" style="10" customWidth="1"/>
    <col min="7174" max="7174" width="16.42578125" style="10" customWidth="1"/>
    <col min="7175" max="7423" width="9.140625" style="10"/>
    <col min="7424" max="7424" width="53.85546875" style="10" customWidth="1"/>
    <col min="7425" max="7425" width="6.28515625" style="10" customWidth="1"/>
    <col min="7426" max="7426" width="5.7109375" style="10" customWidth="1"/>
    <col min="7427" max="7427" width="4.7109375" style="10" customWidth="1"/>
    <col min="7428" max="7428" width="12" style="10" customWidth="1"/>
    <col min="7429" max="7429" width="4.140625" style="10" customWidth="1"/>
    <col min="7430" max="7430" width="16.42578125" style="10" customWidth="1"/>
    <col min="7431" max="7679" width="9.140625" style="10"/>
    <col min="7680" max="7680" width="53.85546875" style="10" customWidth="1"/>
    <col min="7681" max="7681" width="6.28515625" style="10" customWidth="1"/>
    <col min="7682" max="7682" width="5.7109375" style="10" customWidth="1"/>
    <col min="7683" max="7683" width="4.7109375" style="10" customWidth="1"/>
    <col min="7684" max="7684" width="12" style="10" customWidth="1"/>
    <col min="7685" max="7685" width="4.140625" style="10" customWidth="1"/>
    <col min="7686" max="7686" width="16.42578125" style="10" customWidth="1"/>
    <col min="7687" max="7935" width="9.140625" style="10"/>
    <col min="7936" max="7936" width="53.85546875" style="10" customWidth="1"/>
    <col min="7937" max="7937" width="6.28515625" style="10" customWidth="1"/>
    <col min="7938" max="7938" width="5.7109375" style="10" customWidth="1"/>
    <col min="7939" max="7939" width="4.7109375" style="10" customWidth="1"/>
    <col min="7940" max="7940" width="12" style="10" customWidth="1"/>
    <col min="7941" max="7941" width="4.140625" style="10" customWidth="1"/>
    <col min="7942" max="7942" width="16.42578125" style="10" customWidth="1"/>
    <col min="7943" max="8191" width="9.140625" style="10"/>
    <col min="8192" max="8192" width="53.85546875" style="10" customWidth="1"/>
    <col min="8193" max="8193" width="6.28515625" style="10" customWidth="1"/>
    <col min="8194" max="8194" width="5.7109375" style="10" customWidth="1"/>
    <col min="8195" max="8195" width="4.7109375" style="10" customWidth="1"/>
    <col min="8196" max="8196" width="12" style="10" customWidth="1"/>
    <col min="8197" max="8197" width="4.140625" style="10" customWidth="1"/>
    <col min="8198" max="8198" width="16.42578125" style="10" customWidth="1"/>
    <col min="8199" max="8447" width="9.140625" style="10"/>
    <col min="8448" max="8448" width="53.85546875" style="10" customWidth="1"/>
    <col min="8449" max="8449" width="6.28515625" style="10" customWidth="1"/>
    <col min="8450" max="8450" width="5.7109375" style="10" customWidth="1"/>
    <col min="8451" max="8451" width="4.7109375" style="10" customWidth="1"/>
    <col min="8452" max="8452" width="12" style="10" customWidth="1"/>
    <col min="8453" max="8453" width="4.140625" style="10" customWidth="1"/>
    <col min="8454" max="8454" width="16.42578125" style="10" customWidth="1"/>
    <col min="8455" max="8703" width="9.140625" style="10"/>
    <col min="8704" max="8704" width="53.85546875" style="10" customWidth="1"/>
    <col min="8705" max="8705" width="6.28515625" style="10" customWidth="1"/>
    <col min="8706" max="8706" width="5.7109375" style="10" customWidth="1"/>
    <col min="8707" max="8707" width="4.7109375" style="10" customWidth="1"/>
    <col min="8708" max="8708" width="12" style="10" customWidth="1"/>
    <col min="8709" max="8709" width="4.140625" style="10" customWidth="1"/>
    <col min="8710" max="8710" width="16.42578125" style="10" customWidth="1"/>
    <col min="8711" max="8959" width="9.140625" style="10"/>
    <col min="8960" max="8960" width="53.85546875" style="10" customWidth="1"/>
    <col min="8961" max="8961" width="6.28515625" style="10" customWidth="1"/>
    <col min="8962" max="8962" width="5.7109375" style="10" customWidth="1"/>
    <col min="8963" max="8963" width="4.7109375" style="10" customWidth="1"/>
    <col min="8964" max="8964" width="12" style="10" customWidth="1"/>
    <col min="8965" max="8965" width="4.140625" style="10" customWidth="1"/>
    <col min="8966" max="8966" width="16.42578125" style="10" customWidth="1"/>
    <col min="8967" max="9215" width="9.140625" style="10"/>
    <col min="9216" max="9216" width="53.85546875" style="10" customWidth="1"/>
    <col min="9217" max="9217" width="6.28515625" style="10" customWidth="1"/>
    <col min="9218" max="9218" width="5.7109375" style="10" customWidth="1"/>
    <col min="9219" max="9219" width="4.7109375" style="10" customWidth="1"/>
    <col min="9220" max="9220" width="12" style="10" customWidth="1"/>
    <col min="9221" max="9221" width="4.140625" style="10" customWidth="1"/>
    <col min="9222" max="9222" width="16.42578125" style="10" customWidth="1"/>
    <col min="9223" max="9471" width="9.140625" style="10"/>
    <col min="9472" max="9472" width="53.85546875" style="10" customWidth="1"/>
    <col min="9473" max="9473" width="6.28515625" style="10" customWidth="1"/>
    <col min="9474" max="9474" width="5.7109375" style="10" customWidth="1"/>
    <col min="9475" max="9475" width="4.7109375" style="10" customWidth="1"/>
    <col min="9476" max="9476" width="12" style="10" customWidth="1"/>
    <col min="9477" max="9477" width="4.140625" style="10" customWidth="1"/>
    <col min="9478" max="9478" width="16.42578125" style="10" customWidth="1"/>
    <col min="9479" max="9727" width="9.140625" style="10"/>
    <col min="9728" max="9728" width="53.85546875" style="10" customWidth="1"/>
    <col min="9729" max="9729" width="6.28515625" style="10" customWidth="1"/>
    <col min="9730" max="9730" width="5.7109375" style="10" customWidth="1"/>
    <col min="9731" max="9731" width="4.7109375" style="10" customWidth="1"/>
    <col min="9732" max="9732" width="12" style="10" customWidth="1"/>
    <col min="9733" max="9733" width="4.140625" style="10" customWidth="1"/>
    <col min="9734" max="9734" width="16.42578125" style="10" customWidth="1"/>
    <col min="9735" max="9983" width="9.140625" style="10"/>
    <col min="9984" max="9984" width="53.85546875" style="10" customWidth="1"/>
    <col min="9985" max="9985" width="6.28515625" style="10" customWidth="1"/>
    <col min="9986" max="9986" width="5.7109375" style="10" customWidth="1"/>
    <col min="9987" max="9987" width="4.7109375" style="10" customWidth="1"/>
    <col min="9988" max="9988" width="12" style="10" customWidth="1"/>
    <col min="9989" max="9989" width="4.140625" style="10" customWidth="1"/>
    <col min="9990" max="9990" width="16.42578125" style="10" customWidth="1"/>
    <col min="9991" max="10239" width="9.140625" style="10"/>
    <col min="10240" max="10240" width="53.85546875" style="10" customWidth="1"/>
    <col min="10241" max="10241" width="6.28515625" style="10" customWidth="1"/>
    <col min="10242" max="10242" width="5.7109375" style="10" customWidth="1"/>
    <col min="10243" max="10243" width="4.7109375" style="10" customWidth="1"/>
    <col min="10244" max="10244" width="12" style="10" customWidth="1"/>
    <col min="10245" max="10245" width="4.140625" style="10" customWidth="1"/>
    <col min="10246" max="10246" width="16.42578125" style="10" customWidth="1"/>
    <col min="10247" max="10495" width="9.140625" style="10"/>
    <col min="10496" max="10496" width="53.85546875" style="10" customWidth="1"/>
    <col min="10497" max="10497" width="6.28515625" style="10" customWidth="1"/>
    <col min="10498" max="10498" width="5.7109375" style="10" customWidth="1"/>
    <col min="10499" max="10499" width="4.7109375" style="10" customWidth="1"/>
    <col min="10500" max="10500" width="12" style="10" customWidth="1"/>
    <col min="10501" max="10501" width="4.140625" style="10" customWidth="1"/>
    <col min="10502" max="10502" width="16.42578125" style="10" customWidth="1"/>
    <col min="10503" max="10751" width="9.140625" style="10"/>
    <col min="10752" max="10752" width="53.85546875" style="10" customWidth="1"/>
    <col min="10753" max="10753" width="6.28515625" style="10" customWidth="1"/>
    <col min="10754" max="10754" width="5.7109375" style="10" customWidth="1"/>
    <col min="10755" max="10755" width="4.7109375" style="10" customWidth="1"/>
    <col min="10756" max="10756" width="12" style="10" customWidth="1"/>
    <col min="10757" max="10757" width="4.140625" style="10" customWidth="1"/>
    <col min="10758" max="10758" width="16.42578125" style="10" customWidth="1"/>
    <col min="10759" max="11007" width="9.140625" style="10"/>
    <col min="11008" max="11008" width="53.85546875" style="10" customWidth="1"/>
    <col min="11009" max="11009" width="6.28515625" style="10" customWidth="1"/>
    <col min="11010" max="11010" width="5.7109375" style="10" customWidth="1"/>
    <col min="11011" max="11011" width="4.7109375" style="10" customWidth="1"/>
    <col min="11012" max="11012" width="12" style="10" customWidth="1"/>
    <col min="11013" max="11013" width="4.140625" style="10" customWidth="1"/>
    <col min="11014" max="11014" width="16.42578125" style="10" customWidth="1"/>
    <col min="11015" max="11263" width="9.140625" style="10"/>
    <col min="11264" max="11264" width="53.85546875" style="10" customWidth="1"/>
    <col min="11265" max="11265" width="6.28515625" style="10" customWidth="1"/>
    <col min="11266" max="11266" width="5.7109375" style="10" customWidth="1"/>
    <col min="11267" max="11267" width="4.7109375" style="10" customWidth="1"/>
    <col min="11268" max="11268" width="12" style="10" customWidth="1"/>
    <col min="11269" max="11269" width="4.140625" style="10" customWidth="1"/>
    <col min="11270" max="11270" width="16.42578125" style="10" customWidth="1"/>
    <col min="11271" max="11519" width="9.140625" style="10"/>
    <col min="11520" max="11520" width="53.85546875" style="10" customWidth="1"/>
    <col min="11521" max="11521" width="6.28515625" style="10" customWidth="1"/>
    <col min="11522" max="11522" width="5.7109375" style="10" customWidth="1"/>
    <col min="11523" max="11523" width="4.7109375" style="10" customWidth="1"/>
    <col min="11524" max="11524" width="12" style="10" customWidth="1"/>
    <col min="11525" max="11525" width="4.140625" style="10" customWidth="1"/>
    <col min="11526" max="11526" width="16.42578125" style="10" customWidth="1"/>
    <col min="11527" max="11775" width="9.140625" style="10"/>
    <col min="11776" max="11776" width="53.85546875" style="10" customWidth="1"/>
    <col min="11777" max="11777" width="6.28515625" style="10" customWidth="1"/>
    <col min="11778" max="11778" width="5.7109375" style="10" customWidth="1"/>
    <col min="11779" max="11779" width="4.7109375" style="10" customWidth="1"/>
    <col min="11780" max="11780" width="12" style="10" customWidth="1"/>
    <col min="11781" max="11781" width="4.140625" style="10" customWidth="1"/>
    <col min="11782" max="11782" width="16.42578125" style="10" customWidth="1"/>
    <col min="11783" max="12031" width="9.140625" style="10"/>
    <col min="12032" max="12032" width="53.85546875" style="10" customWidth="1"/>
    <col min="12033" max="12033" width="6.28515625" style="10" customWidth="1"/>
    <col min="12034" max="12034" width="5.7109375" style="10" customWidth="1"/>
    <col min="12035" max="12035" width="4.7109375" style="10" customWidth="1"/>
    <col min="12036" max="12036" width="12" style="10" customWidth="1"/>
    <col min="12037" max="12037" width="4.140625" style="10" customWidth="1"/>
    <col min="12038" max="12038" width="16.42578125" style="10" customWidth="1"/>
    <col min="12039" max="12287" width="9.140625" style="10"/>
    <col min="12288" max="12288" width="53.85546875" style="10" customWidth="1"/>
    <col min="12289" max="12289" width="6.28515625" style="10" customWidth="1"/>
    <col min="12290" max="12290" width="5.7109375" style="10" customWidth="1"/>
    <col min="12291" max="12291" width="4.7109375" style="10" customWidth="1"/>
    <col min="12292" max="12292" width="12" style="10" customWidth="1"/>
    <col min="12293" max="12293" width="4.140625" style="10" customWidth="1"/>
    <col min="12294" max="12294" width="16.42578125" style="10" customWidth="1"/>
    <col min="12295" max="12543" width="9.140625" style="10"/>
    <col min="12544" max="12544" width="53.85546875" style="10" customWidth="1"/>
    <col min="12545" max="12545" width="6.28515625" style="10" customWidth="1"/>
    <col min="12546" max="12546" width="5.7109375" style="10" customWidth="1"/>
    <col min="12547" max="12547" width="4.7109375" style="10" customWidth="1"/>
    <col min="12548" max="12548" width="12" style="10" customWidth="1"/>
    <col min="12549" max="12549" width="4.140625" style="10" customWidth="1"/>
    <col min="12550" max="12550" width="16.42578125" style="10" customWidth="1"/>
    <col min="12551" max="12799" width="9.140625" style="10"/>
    <col min="12800" max="12800" width="53.85546875" style="10" customWidth="1"/>
    <col min="12801" max="12801" width="6.28515625" style="10" customWidth="1"/>
    <col min="12802" max="12802" width="5.7109375" style="10" customWidth="1"/>
    <col min="12803" max="12803" width="4.7109375" style="10" customWidth="1"/>
    <col min="12804" max="12804" width="12" style="10" customWidth="1"/>
    <col min="12805" max="12805" width="4.140625" style="10" customWidth="1"/>
    <col min="12806" max="12806" width="16.42578125" style="10" customWidth="1"/>
    <col min="12807" max="13055" width="9.140625" style="10"/>
    <col min="13056" max="13056" width="53.85546875" style="10" customWidth="1"/>
    <col min="13057" max="13057" width="6.28515625" style="10" customWidth="1"/>
    <col min="13058" max="13058" width="5.7109375" style="10" customWidth="1"/>
    <col min="13059" max="13059" width="4.7109375" style="10" customWidth="1"/>
    <col min="13060" max="13060" width="12" style="10" customWidth="1"/>
    <col min="13061" max="13061" width="4.140625" style="10" customWidth="1"/>
    <col min="13062" max="13062" width="16.42578125" style="10" customWidth="1"/>
    <col min="13063" max="13311" width="9.140625" style="10"/>
    <col min="13312" max="13312" width="53.85546875" style="10" customWidth="1"/>
    <col min="13313" max="13313" width="6.28515625" style="10" customWidth="1"/>
    <col min="13314" max="13314" width="5.7109375" style="10" customWidth="1"/>
    <col min="13315" max="13315" width="4.7109375" style="10" customWidth="1"/>
    <col min="13316" max="13316" width="12" style="10" customWidth="1"/>
    <col min="13317" max="13317" width="4.140625" style="10" customWidth="1"/>
    <col min="13318" max="13318" width="16.42578125" style="10" customWidth="1"/>
    <col min="13319" max="13567" width="9.140625" style="10"/>
    <col min="13568" max="13568" width="53.85546875" style="10" customWidth="1"/>
    <col min="13569" max="13569" width="6.28515625" style="10" customWidth="1"/>
    <col min="13570" max="13570" width="5.7109375" style="10" customWidth="1"/>
    <col min="13571" max="13571" width="4.7109375" style="10" customWidth="1"/>
    <col min="13572" max="13572" width="12" style="10" customWidth="1"/>
    <col min="13573" max="13573" width="4.140625" style="10" customWidth="1"/>
    <col min="13574" max="13574" width="16.42578125" style="10" customWidth="1"/>
    <col min="13575" max="13823" width="9.140625" style="10"/>
    <col min="13824" max="13824" width="53.85546875" style="10" customWidth="1"/>
    <col min="13825" max="13825" width="6.28515625" style="10" customWidth="1"/>
    <col min="13826" max="13826" width="5.7109375" style="10" customWidth="1"/>
    <col min="13827" max="13827" width="4.7109375" style="10" customWidth="1"/>
    <col min="13828" max="13828" width="12" style="10" customWidth="1"/>
    <col min="13829" max="13829" width="4.140625" style="10" customWidth="1"/>
    <col min="13830" max="13830" width="16.42578125" style="10" customWidth="1"/>
    <col min="13831" max="14079" width="9.140625" style="10"/>
    <col min="14080" max="14080" width="53.85546875" style="10" customWidth="1"/>
    <col min="14081" max="14081" width="6.28515625" style="10" customWidth="1"/>
    <col min="14082" max="14082" width="5.7109375" style="10" customWidth="1"/>
    <col min="14083" max="14083" width="4.7109375" style="10" customWidth="1"/>
    <col min="14084" max="14084" width="12" style="10" customWidth="1"/>
    <col min="14085" max="14085" width="4.140625" style="10" customWidth="1"/>
    <col min="14086" max="14086" width="16.42578125" style="10" customWidth="1"/>
    <col min="14087" max="14335" width="9.140625" style="10"/>
    <col min="14336" max="14336" width="53.85546875" style="10" customWidth="1"/>
    <col min="14337" max="14337" width="6.28515625" style="10" customWidth="1"/>
    <col min="14338" max="14338" width="5.7109375" style="10" customWidth="1"/>
    <col min="14339" max="14339" width="4.7109375" style="10" customWidth="1"/>
    <col min="14340" max="14340" width="12" style="10" customWidth="1"/>
    <col min="14341" max="14341" width="4.140625" style="10" customWidth="1"/>
    <col min="14342" max="14342" width="16.42578125" style="10" customWidth="1"/>
    <col min="14343" max="14591" width="9.140625" style="10"/>
    <col min="14592" max="14592" width="53.85546875" style="10" customWidth="1"/>
    <col min="14593" max="14593" width="6.28515625" style="10" customWidth="1"/>
    <col min="14594" max="14594" width="5.7109375" style="10" customWidth="1"/>
    <col min="14595" max="14595" width="4.7109375" style="10" customWidth="1"/>
    <col min="14596" max="14596" width="12" style="10" customWidth="1"/>
    <col min="14597" max="14597" width="4.140625" style="10" customWidth="1"/>
    <col min="14598" max="14598" width="16.42578125" style="10" customWidth="1"/>
    <col min="14599" max="14847" width="9.140625" style="10"/>
    <col min="14848" max="14848" width="53.85546875" style="10" customWidth="1"/>
    <col min="14849" max="14849" width="6.28515625" style="10" customWidth="1"/>
    <col min="14850" max="14850" width="5.7109375" style="10" customWidth="1"/>
    <col min="14851" max="14851" width="4.7109375" style="10" customWidth="1"/>
    <col min="14852" max="14852" width="12" style="10" customWidth="1"/>
    <col min="14853" max="14853" width="4.140625" style="10" customWidth="1"/>
    <col min="14854" max="14854" width="16.42578125" style="10" customWidth="1"/>
    <col min="14855" max="15103" width="9.140625" style="10"/>
    <col min="15104" max="15104" width="53.85546875" style="10" customWidth="1"/>
    <col min="15105" max="15105" width="6.28515625" style="10" customWidth="1"/>
    <col min="15106" max="15106" width="5.7109375" style="10" customWidth="1"/>
    <col min="15107" max="15107" width="4.7109375" style="10" customWidth="1"/>
    <col min="15108" max="15108" width="12" style="10" customWidth="1"/>
    <col min="15109" max="15109" width="4.140625" style="10" customWidth="1"/>
    <col min="15110" max="15110" width="16.42578125" style="10" customWidth="1"/>
    <col min="15111" max="15359" width="9.140625" style="10"/>
    <col min="15360" max="15360" width="53.85546875" style="10" customWidth="1"/>
    <col min="15361" max="15361" width="6.28515625" style="10" customWidth="1"/>
    <col min="15362" max="15362" width="5.7109375" style="10" customWidth="1"/>
    <col min="15363" max="15363" width="4.7109375" style="10" customWidth="1"/>
    <col min="15364" max="15364" width="12" style="10" customWidth="1"/>
    <col min="15365" max="15365" width="4.140625" style="10" customWidth="1"/>
    <col min="15366" max="15366" width="16.42578125" style="10" customWidth="1"/>
    <col min="15367" max="15615" width="9.140625" style="10"/>
    <col min="15616" max="15616" width="53.85546875" style="10" customWidth="1"/>
    <col min="15617" max="15617" width="6.28515625" style="10" customWidth="1"/>
    <col min="15618" max="15618" width="5.7109375" style="10" customWidth="1"/>
    <col min="15619" max="15619" width="4.7109375" style="10" customWidth="1"/>
    <col min="15620" max="15620" width="12" style="10" customWidth="1"/>
    <col min="15621" max="15621" width="4.140625" style="10" customWidth="1"/>
    <col min="15622" max="15622" width="16.42578125" style="10" customWidth="1"/>
    <col min="15623" max="15871" width="9.140625" style="10"/>
    <col min="15872" max="15872" width="53.85546875" style="10" customWidth="1"/>
    <col min="15873" max="15873" width="6.28515625" style="10" customWidth="1"/>
    <col min="15874" max="15874" width="5.7109375" style="10" customWidth="1"/>
    <col min="15875" max="15875" width="4.7109375" style="10" customWidth="1"/>
    <col min="15876" max="15876" width="12" style="10" customWidth="1"/>
    <col min="15877" max="15877" width="4.140625" style="10" customWidth="1"/>
    <col min="15878" max="15878" width="16.42578125" style="10" customWidth="1"/>
    <col min="15879" max="16127" width="9.140625" style="10"/>
    <col min="16128" max="16128" width="53.85546875" style="10" customWidth="1"/>
    <col min="16129" max="16129" width="6.28515625" style="10" customWidth="1"/>
    <col min="16130" max="16130" width="5.7109375" style="10" customWidth="1"/>
    <col min="16131" max="16131" width="4.7109375" style="10" customWidth="1"/>
    <col min="16132" max="16132" width="12" style="10" customWidth="1"/>
    <col min="16133" max="16133" width="4.140625" style="10" customWidth="1"/>
    <col min="16134" max="16134" width="16.42578125" style="10" customWidth="1"/>
    <col min="16135" max="16384" width="9.140625" style="10"/>
  </cols>
  <sheetData>
    <row r="1" spans="1:15" x14ac:dyDescent="0.25">
      <c r="D1" s="371" t="s">
        <v>591</v>
      </c>
      <c r="E1" s="371"/>
      <c r="F1" s="371"/>
      <c r="G1" s="371"/>
    </row>
    <row r="2" spans="1:15" x14ac:dyDescent="0.25">
      <c r="D2" s="371" t="s">
        <v>14</v>
      </c>
      <c r="E2" s="371"/>
      <c r="F2" s="371"/>
      <c r="G2" s="371"/>
    </row>
    <row r="3" spans="1:15" x14ac:dyDescent="0.25">
      <c r="D3" s="371" t="s">
        <v>146</v>
      </c>
      <c r="E3" s="371"/>
      <c r="F3" s="371"/>
      <c r="G3" s="371"/>
    </row>
    <row r="4" spans="1:15" x14ac:dyDescent="0.25">
      <c r="D4" s="371" t="s">
        <v>551</v>
      </c>
      <c r="E4" s="371"/>
      <c r="F4" s="371"/>
      <c r="G4" s="371"/>
    </row>
    <row r="5" spans="1:15" x14ac:dyDescent="0.25">
      <c r="D5" s="371" t="s">
        <v>272</v>
      </c>
      <c r="E5" s="371"/>
      <c r="F5" s="371"/>
      <c r="G5" s="371"/>
      <c r="H5" s="371"/>
    </row>
    <row r="6" spans="1:15" x14ac:dyDescent="0.25">
      <c r="D6" s="374" t="s">
        <v>270</v>
      </c>
      <c r="E6" s="374"/>
      <c r="F6" s="374"/>
      <c r="G6" s="374"/>
    </row>
    <row r="7" spans="1:15" x14ac:dyDescent="0.25">
      <c r="D7" s="371" t="s">
        <v>584</v>
      </c>
      <c r="E7" s="371"/>
      <c r="F7" s="371"/>
      <c r="G7" s="371"/>
    </row>
    <row r="8" spans="1:15" x14ac:dyDescent="0.25">
      <c r="D8" s="371" t="s">
        <v>708</v>
      </c>
      <c r="E8" s="371"/>
      <c r="F8" s="371"/>
      <c r="G8" s="371"/>
      <c r="H8" s="371"/>
    </row>
    <row r="9" spans="1:15" x14ac:dyDescent="0.25">
      <c r="D9" s="209"/>
      <c r="E9" s="209"/>
      <c r="F9" s="209"/>
      <c r="G9" s="209"/>
      <c r="H9" s="209"/>
    </row>
    <row r="10" spans="1:15" x14ac:dyDescent="0.25">
      <c r="A10" s="359" t="s">
        <v>592</v>
      </c>
      <c r="B10" s="359"/>
      <c r="C10" s="359"/>
      <c r="D10" s="359"/>
      <c r="E10" s="359"/>
      <c r="F10" s="359"/>
    </row>
    <row r="11" spans="1:15" x14ac:dyDescent="0.25">
      <c r="A11" s="269" t="s">
        <v>593</v>
      </c>
      <c r="B11" s="269"/>
      <c r="C11" s="269"/>
      <c r="D11" s="269"/>
      <c r="E11" s="269"/>
      <c r="F11" s="269"/>
    </row>
    <row r="12" spans="1:15" x14ac:dyDescent="0.25">
      <c r="A12" s="270" t="s">
        <v>594</v>
      </c>
      <c r="B12" s="268"/>
      <c r="C12" s="268"/>
      <c r="D12" s="268"/>
      <c r="E12" s="268"/>
      <c r="F12" s="268"/>
    </row>
    <row r="13" spans="1:15" x14ac:dyDescent="0.25">
      <c r="A13" s="360" t="s">
        <v>595</v>
      </c>
      <c r="B13" s="360"/>
      <c r="C13" s="360"/>
      <c r="D13" s="360"/>
      <c r="E13" s="360"/>
      <c r="F13" s="360"/>
    </row>
    <row r="14" spans="1:15" ht="19.5" thickBot="1" x14ac:dyDescent="0.3">
      <c r="C14" s="10"/>
      <c r="E14" s="10"/>
      <c r="G14" s="232" t="s">
        <v>118</v>
      </c>
      <c r="J14" s="362"/>
      <c r="K14" s="362"/>
      <c r="L14" s="362"/>
      <c r="M14" s="362"/>
      <c r="N14" s="362"/>
      <c r="O14" s="362"/>
    </row>
    <row r="15" spans="1:15" ht="18.75" x14ac:dyDescent="0.25">
      <c r="A15" s="363" t="s">
        <v>119</v>
      </c>
      <c r="B15" s="365" t="s">
        <v>17</v>
      </c>
      <c r="C15" s="367" t="s">
        <v>18</v>
      </c>
      <c r="D15" s="365" t="s">
        <v>19</v>
      </c>
      <c r="E15" s="375" t="s">
        <v>20</v>
      </c>
      <c r="F15" s="372" t="s">
        <v>580</v>
      </c>
      <c r="G15" s="372" t="s">
        <v>581</v>
      </c>
      <c r="J15" s="362"/>
      <c r="K15" s="362"/>
      <c r="L15" s="362"/>
      <c r="M15" s="362"/>
      <c r="N15" s="362"/>
      <c r="O15" s="362"/>
    </row>
    <row r="16" spans="1:15" ht="19.5" thickBot="1" x14ac:dyDescent="0.3">
      <c r="A16" s="364"/>
      <c r="B16" s="366"/>
      <c r="C16" s="368"/>
      <c r="D16" s="366"/>
      <c r="E16" s="376"/>
      <c r="F16" s="377"/>
      <c r="G16" s="373"/>
      <c r="J16" s="362"/>
      <c r="K16" s="362"/>
      <c r="L16" s="362"/>
      <c r="M16" s="362"/>
      <c r="N16" s="362"/>
      <c r="O16" s="362"/>
    </row>
    <row r="17" spans="1:47" s="239" customFormat="1" ht="19.5" thickBot="1" x14ac:dyDescent="0.3">
      <c r="A17" s="58" t="s">
        <v>122</v>
      </c>
      <c r="B17" s="237"/>
      <c r="C17" s="237"/>
      <c r="D17" s="237" t="s">
        <v>123</v>
      </c>
      <c r="E17" s="237"/>
      <c r="F17" s="247">
        <f>F18+F28+F98</f>
        <v>42611500</v>
      </c>
      <c r="G17" s="260">
        <f>G18+G28+G98</f>
        <v>42430600</v>
      </c>
      <c r="H17" s="238"/>
      <c r="I17" s="238"/>
      <c r="J17" s="361"/>
      <c r="K17" s="361"/>
      <c r="L17" s="361"/>
      <c r="M17" s="361"/>
      <c r="N17" s="361"/>
      <c r="O17" s="361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</row>
    <row r="18" spans="1:47" s="239" customFormat="1" ht="38.25" x14ac:dyDescent="0.25">
      <c r="A18" s="56" t="s">
        <v>290</v>
      </c>
      <c r="B18" s="241"/>
      <c r="C18" s="241"/>
      <c r="D18" s="241"/>
      <c r="E18" s="241"/>
      <c r="F18" s="248">
        <f t="shared" ref="F18:G22" si="0">F19</f>
        <v>1405513</v>
      </c>
      <c r="G18" s="259">
        <f t="shared" si="0"/>
        <v>1414278</v>
      </c>
      <c r="I18" s="242"/>
    </row>
    <row r="19" spans="1:47" s="243" customFormat="1" x14ac:dyDescent="0.25">
      <c r="A19" s="19" t="s">
        <v>34</v>
      </c>
      <c r="B19" s="66" t="s">
        <v>21</v>
      </c>
      <c r="C19" s="66"/>
      <c r="D19" s="66"/>
      <c r="E19" s="66"/>
      <c r="F19" s="249">
        <f t="shared" si="0"/>
        <v>1405513</v>
      </c>
      <c r="G19" s="254">
        <f t="shared" si="0"/>
        <v>1414278</v>
      </c>
    </row>
    <row r="20" spans="1:47" s="245" customFormat="1" ht="63.75" x14ac:dyDescent="0.25">
      <c r="A20" s="20" t="s">
        <v>35</v>
      </c>
      <c r="B20" s="244" t="s">
        <v>21</v>
      </c>
      <c r="C20" s="244" t="s">
        <v>22</v>
      </c>
      <c r="D20" s="244"/>
      <c r="E20" s="244"/>
      <c r="F20" s="250">
        <f t="shared" si="0"/>
        <v>1405513</v>
      </c>
      <c r="G20" s="255">
        <f t="shared" si="0"/>
        <v>1414278</v>
      </c>
    </row>
    <row r="21" spans="1:47" ht="63.75" x14ac:dyDescent="0.25">
      <c r="A21" s="15" t="s">
        <v>149</v>
      </c>
      <c r="B21" s="16" t="s">
        <v>21</v>
      </c>
      <c r="C21" s="16" t="s">
        <v>22</v>
      </c>
      <c r="D21" s="17" t="s">
        <v>124</v>
      </c>
      <c r="E21" s="16"/>
      <c r="F21" s="251">
        <f t="shared" si="0"/>
        <v>1405513</v>
      </c>
      <c r="G21" s="256">
        <f t="shared" si="0"/>
        <v>1414278</v>
      </c>
    </row>
    <row r="22" spans="1:47" ht="25.5" x14ac:dyDescent="0.25">
      <c r="A22" s="15" t="s">
        <v>58</v>
      </c>
      <c r="B22" s="16" t="s">
        <v>21</v>
      </c>
      <c r="C22" s="16" t="s">
        <v>22</v>
      </c>
      <c r="D22" s="17" t="s">
        <v>150</v>
      </c>
      <c r="E22" s="16"/>
      <c r="F22" s="251">
        <f t="shared" si="0"/>
        <v>1405513</v>
      </c>
      <c r="G22" s="256">
        <f t="shared" si="0"/>
        <v>1414278</v>
      </c>
    </row>
    <row r="23" spans="1:47" ht="51" x14ac:dyDescent="0.25">
      <c r="A23" s="22" t="s">
        <v>151</v>
      </c>
      <c r="B23" s="16" t="s">
        <v>21</v>
      </c>
      <c r="C23" s="16" t="s">
        <v>22</v>
      </c>
      <c r="D23" s="17" t="s">
        <v>152</v>
      </c>
      <c r="E23" s="16"/>
      <c r="F23" s="251">
        <f>SUM(F24:F27)</f>
        <v>1405513</v>
      </c>
      <c r="G23" s="256">
        <f>SUM(G24:G27)</f>
        <v>1414278</v>
      </c>
    </row>
    <row r="24" spans="1:47" ht="153" x14ac:dyDescent="0.25">
      <c r="A24" s="14" t="s">
        <v>153</v>
      </c>
      <c r="B24" s="16" t="s">
        <v>21</v>
      </c>
      <c r="C24" s="16" t="s">
        <v>22</v>
      </c>
      <c r="D24" s="16" t="s">
        <v>154</v>
      </c>
      <c r="E24" s="16" t="s">
        <v>681</v>
      </c>
      <c r="F24" s="251">
        <v>294908</v>
      </c>
      <c r="G24" s="256">
        <v>294908</v>
      </c>
    </row>
    <row r="25" spans="1:47" ht="153" x14ac:dyDescent="0.25">
      <c r="A25" s="14" t="s">
        <v>153</v>
      </c>
      <c r="B25" s="16" t="s">
        <v>21</v>
      </c>
      <c r="C25" s="16" t="s">
        <v>22</v>
      </c>
      <c r="D25" s="16" t="s">
        <v>154</v>
      </c>
      <c r="E25" s="16" t="s">
        <v>292</v>
      </c>
      <c r="F25" s="251"/>
      <c r="G25" s="256"/>
    </row>
    <row r="26" spans="1:47" ht="89.25" x14ac:dyDescent="0.25">
      <c r="A26" s="23" t="s">
        <v>155</v>
      </c>
      <c r="B26" s="16" t="s">
        <v>21</v>
      </c>
      <c r="C26" s="16" t="s">
        <v>22</v>
      </c>
      <c r="D26" s="16" t="s">
        <v>154</v>
      </c>
      <c r="E26" s="16" t="s">
        <v>29</v>
      </c>
      <c r="F26" s="251">
        <v>1109605</v>
      </c>
      <c r="G26" s="256">
        <v>1118370</v>
      </c>
    </row>
    <row r="27" spans="1:47" s="239" customFormat="1" ht="76.5" x14ac:dyDescent="0.25">
      <c r="A27" s="46" t="s">
        <v>157</v>
      </c>
      <c r="B27" s="224" t="s">
        <v>21</v>
      </c>
      <c r="C27" s="224" t="s">
        <v>22</v>
      </c>
      <c r="D27" s="224" t="s">
        <v>154</v>
      </c>
      <c r="E27" s="224" t="s">
        <v>680</v>
      </c>
      <c r="F27" s="252">
        <v>1000</v>
      </c>
      <c r="G27" s="257">
        <v>1000</v>
      </c>
    </row>
    <row r="28" spans="1:47" s="243" customFormat="1" ht="38.25" x14ac:dyDescent="0.25">
      <c r="A28" s="56" t="s">
        <v>691</v>
      </c>
      <c r="B28" s="66"/>
      <c r="C28" s="66"/>
      <c r="D28" s="66"/>
      <c r="E28" s="66"/>
      <c r="F28" s="249">
        <f>F29+F35+F40+F48+F72+F111+F117+F124</f>
        <v>37672598</v>
      </c>
      <c r="G28" s="254">
        <f>G29+G35+G40+G48+G72+G111+G117+G124</f>
        <v>37669834</v>
      </c>
    </row>
    <row r="29" spans="1:47" s="246" customFormat="1" x14ac:dyDescent="0.25">
      <c r="A29" s="19" t="s">
        <v>158</v>
      </c>
      <c r="B29" s="244" t="s">
        <v>21</v>
      </c>
      <c r="C29" s="244" t="s">
        <v>75</v>
      </c>
      <c r="D29" s="244"/>
      <c r="E29" s="244"/>
      <c r="F29" s="250">
        <f>F32</f>
        <v>261000</v>
      </c>
      <c r="G29" s="255">
        <f>G32</f>
        <v>261000</v>
      </c>
    </row>
    <row r="30" spans="1:47" ht="63.75" x14ac:dyDescent="0.25">
      <c r="A30" s="15" t="s">
        <v>148</v>
      </c>
      <c r="B30" s="16" t="s">
        <v>21</v>
      </c>
      <c r="C30" s="16" t="s">
        <v>75</v>
      </c>
      <c r="D30" s="17" t="s">
        <v>124</v>
      </c>
      <c r="E30" s="16"/>
      <c r="F30" s="251">
        <f>F32</f>
        <v>261000</v>
      </c>
      <c r="G30" s="256">
        <f>G32</f>
        <v>261000</v>
      </c>
    </row>
    <row r="31" spans="1:47" ht="25.5" x14ac:dyDescent="0.25">
      <c r="A31" s="15" t="s">
        <v>58</v>
      </c>
      <c r="B31" s="16" t="s">
        <v>21</v>
      </c>
      <c r="C31" s="16" t="s">
        <v>75</v>
      </c>
      <c r="D31" s="17" t="s">
        <v>150</v>
      </c>
      <c r="E31" s="16"/>
      <c r="F31" s="251">
        <f>F32</f>
        <v>261000</v>
      </c>
      <c r="G31" s="256">
        <f>G32</f>
        <v>261000</v>
      </c>
    </row>
    <row r="32" spans="1:47" ht="63.75" x14ac:dyDescent="0.25">
      <c r="A32" s="21" t="s">
        <v>159</v>
      </c>
      <c r="B32" s="16" t="s">
        <v>21</v>
      </c>
      <c r="C32" s="16" t="s">
        <v>75</v>
      </c>
      <c r="D32" s="16" t="s">
        <v>156</v>
      </c>
      <c r="E32" s="16"/>
      <c r="F32" s="251">
        <f>SUM(F33:F34)</f>
        <v>261000</v>
      </c>
      <c r="G32" s="256">
        <f>SUM(G33:G34)</f>
        <v>261000</v>
      </c>
    </row>
    <row r="33" spans="1:7" ht="51" x14ac:dyDescent="0.25">
      <c r="A33" s="23" t="s">
        <v>161</v>
      </c>
      <c r="B33" s="16" t="s">
        <v>21</v>
      </c>
      <c r="C33" s="16" t="s">
        <v>75</v>
      </c>
      <c r="D33" s="16" t="s">
        <v>203</v>
      </c>
      <c r="E33" s="16" t="s">
        <v>680</v>
      </c>
      <c r="F33" s="251">
        <v>50000</v>
      </c>
      <c r="G33" s="256">
        <v>50000</v>
      </c>
    </row>
    <row r="34" spans="1:7" ht="89.25" x14ac:dyDescent="0.25">
      <c r="A34" s="23" t="s">
        <v>160</v>
      </c>
      <c r="B34" s="16" t="s">
        <v>21</v>
      </c>
      <c r="C34" s="16" t="s">
        <v>75</v>
      </c>
      <c r="D34" s="16" t="s">
        <v>204</v>
      </c>
      <c r="E34" s="16" t="s">
        <v>680</v>
      </c>
      <c r="F34" s="251">
        <v>211000</v>
      </c>
      <c r="G34" s="256">
        <v>211000</v>
      </c>
    </row>
    <row r="35" spans="1:7" s="246" customFormat="1" x14ac:dyDescent="0.25">
      <c r="A35" s="19" t="s">
        <v>36</v>
      </c>
      <c r="B35" s="244" t="s">
        <v>21</v>
      </c>
      <c r="C35" s="244" t="s">
        <v>24</v>
      </c>
      <c r="D35" s="244"/>
      <c r="E35" s="244"/>
      <c r="F35" s="250">
        <f>F38</f>
        <v>2000000</v>
      </c>
      <c r="G35" s="255">
        <f>G38</f>
        <v>1055000</v>
      </c>
    </row>
    <row r="36" spans="1:7" ht="63.75" x14ac:dyDescent="0.25">
      <c r="A36" s="15" t="s">
        <v>148</v>
      </c>
      <c r="B36" s="16" t="s">
        <v>21</v>
      </c>
      <c r="C36" s="16" t="s">
        <v>24</v>
      </c>
      <c r="D36" s="17" t="s">
        <v>552</v>
      </c>
      <c r="E36" s="16"/>
      <c r="F36" s="251">
        <f>F38</f>
        <v>2000000</v>
      </c>
      <c r="G36" s="256">
        <f>G38</f>
        <v>1055000</v>
      </c>
    </row>
    <row r="37" spans="1:7" ht="51" x14ac:dyDescent="0.25">
      <c r="A37" s="15" t="s">
        <v>179</v>
      </c>
      <c r="B37" s="16" t="s">
        <v>21</v>
      </c>
      <c r="C37" s="16" t="s">
        <v>24</v>
      </c>
      <c r="D37" s="17" t="s">
        <v>553</v>
      </c>
      <c r="E37" s="16"/>
      <c r="F37" s="251">
        <f>F38</f>
        <v>2000000</v>
      </c>
      <c r="G37" s="256">
        <f>G38</f>
        <v>1055000</v>
      </c>
    </row>
    <row r="38" spans="1:7" ht="51" x14ac:dyDescent="0.25">
      <c r="A38" s="22" t="s">
        <v>181</v>
      </c>
      <c r="B38" s="16" t="s">
        <v>21</v>
      </c>
      <c r="C38" s="16" t="s">
        <v>24</v>
      </c>
      <c r="D38" s="17" t="s">
        <v>554</v>
      </c>
      <c r="E38" s="16"/>
      <c r="F38" s="251">
        <f>SUM(F39:F39)</f>
        <v>2000000</v>
      </c>
      <c r="G38" s="256">
        <f>SUM(G39:G39)</f>
        <v>1055000</v>
      </c>
    </row>
    <row r="39" spans="1:7" ht="63.75" x14ac:dyDescent="0.25">
      <c r="A39" s="46" t="s">
        <v>221</v>
      </c>
      <c r="B39" s="16" t="s">
        <v>21</v>
      </c>
      <c r="C39" s="16" t="s">
        <v>24</v>
      </c>
      <c r="D39" s="16" t="s">
        <v>555</v>
      </c>
      <c r="E39" s="16" t="s">
        <v>29</v>
      </c>
      <c r="F39" s="251">
        <v>2000000</v>
      </c>
      <c r="G39" s="256">
        <v>1055000</v>
      </c>
    </row>
    <row r="40" spans="1:7" s="243" customFormat="1" x14ac:dyDescent="0.25">
      <c r="A40" s="19" t="s">
        <v>37</v>
      </c>
      <c r="B40" s="66" t="s">
        <v>25</v>
      </c>
      <c r="C40" s="66"/>
      <c r="D40" s="66"/>
      <c r="E40" s="66"/>
      <c r="F40" s="249">
        <f t="shared" ref="F40:G43" si="1">F41</f>
        <v>341800</v>
      </c>
      <c r="G40" s="254">
        <f t="shared" si="1"/>
        <v>341800</v>
      </c>
    </row>
    <row r="41" spans="1:7" s="239" customFormat="1" ht="25.5" x14ac:dyDescent="0.25">
      <c r="A41" s="63" t="s">
        <v>126</v>
      </c>
      <c r="B41" s="224" t="s">
        <v>25</v>
      </c>
      <c r="C41" s="224" t="s">
        <v>22</v>
      </c>
      <c r="D41" s="224"/>
      <c r="E41" s="224"/>
      <c r="F41" s="252">
        <f t="shared" si="1"/>
        <v>341800</v>
      </c>
      <c r="G41" s="257">
        <f t="shared" si="1"/>
        <v>341800</v>
      </c>
    </row>
    <row r="42" spans="1:7" ht="63.75" x14ac:dyDescent="0.25">
      <c r="A42" s="15" t="s">
        <v>148</v>
      </c>
      <c r="B42" s="16" t="s">
        <v>25</v>
      </c>
      <c r="C42" s="16" t="s">
        <v>22</v>
      </c>
      <c r="D42" s="17" t="s">
        <v>124</v>
      </c>
      <c r="E42" s="16"/>
      <c r="F42" s="251">
        <f t="shared" si="1"/>
        <v>341800</v>
      </c>
      <c r="G42" s="256">
        <f t="shared" si="1"/>
        <v>341800</v>
      </c>
    </row>
    <row r="43" spans="1:7" ht="51" x14ac:dyDescent="0.25">
      <c r="A43" s="15" t="s">
        <v>273</v>
      </c>
      <c r="B43" s="16" t="s">
        <v>25</v>
      </c>
      <c r="C43" s="16" t="s">
        <v>22</v>
      </c>
      <c r="D43" s="17" t="s">
        <v>127</v>
      </c>
      <c r="E43" s="16"/>
      <c r="F43" s="251">
        <f t="shared" si="1"/>
        <v>341800</v>
      </c>
      <c r="G43" s="256">
        <f t="shared" si="1"/>
        <v>341800</v>
      </c>
    </row>
    <row r="44" spans="1:7" ht="51" x14ac:dyDescent="0.25">
      <c r="A44" s="22" t="s">
        <v>164</v>
      </c>
      <c r="B44" s="16" t="s">
        <v>25</v>
      </c>
      <c r="C44" s="16" t="s">
        <v>22</v>
      </c>
      <c r="D44" s="17" t="s">
        <v>144</v>
      </c>
      <c r="E44" s="16"/>
      <c r="F44" s="251">
        <f>SUM(F45:F47)</f>
        <v>341800</v>
      </c>
      <c r="G44" s="256">
        <f>SUM(G45:G47)</f>
        <v>341800</v>
      </c>
    </row>
    <row r="45" spans="1:7" ht="114.75" x14ac:dyDescent="0.25">
      <c r="A45" s="23" t="s">
        <v>165</v>
      </c>
      <c r="B45" s="16" t="s">
        <v>25</v>
      </c>
      <c r="C45" s="16" t="s">
        <v>22</v>
      </c>
      <c r="D45" s="16" t="s">
        <v>166</v>
      </c>
      <c r="E45" s="16" t="s">
        <v>681</v>
      </c>
      <c r="F45" s="251">
        <v>325200</v>
      </c>
      <c r="G45" s="256">
        <v>325200</v>
      </c>
    </row>
    <row r="46" spans="1:7" ht="114.75" x14ac:dyDescent="0.25">
      <c r="A46" s="23" t="s">
        <v>165</v>
      </c>
      <c r="B46" s="16" t="s">
        <v>25</v>
      </c>
      <c r="C46" s="16" t="s">
        <v>22</v>
      </c>
      <c r="D46" s="16" t="s">
        <v>166</v>
      </c>
      <c r="E46" s="16" t="s">
        <v>292</v>
      </c>
      <c r="F46" s="251"/>
      <c r="G46" s="256"/>
    </row>
    <row r="47" spans="1:7" ht="63.75" x14ac:dyDescent="0.25">
      <c r="A47" s="23" t="s">
        <v>128</v>
      </c>
      <c r="B47" s="16" t="s">
        <v>25</v>
      </c>
      <c r="C47" s="16" t="s">
        <v>22</v>
      </c>
      <c r="D47" s="16" t="s">
        <v>166</v>
      </c>
      <c r="E47" s="16" t="s">
        <v>29</v>
      </c>
      <c r="F47" s="251">
        <v>16600</v>
      </c>
      <c r="G47" s="256">
        <v>16600</v>
      </c>
    </row>
    <row r="48" spans="1:7" s="243" customFormat="1" x14ac:dyDescent="0.25">
      <c r="A48" s="19" t="s">
        <v>38</v>
      </c>
      <c r="B48" s="66" t="s">
        <v>23</v>
      </c>
      <c r="C48" s="66"/>
      <c r="D48" s="66"/>
      <c r="E48" s="66"/>
      <c r="F48" s="249">
        <f>F54+F62+F49</f>
        <v>8754300</v>
      </c>
      <c r="G48" s="254">
        <f>G54+G62+G49</f>
        <v>8908900</v>
      </c>
    </row>
    <row r="49" spans="1:7" s="243" customFormat="1" x14ac:dyDescent="0.25">
      <c r="A49" s="63" t="s">
        <v>556</v>
      </c>
      <c r="B49" s="224" t="s">
        <v>23</v>
      </c>
      <c r="C49" s="224" t="s">
        <v>30</v>
      </c>
      <c r="D49" s="229"/>
      <c r="E49" s="224"/>
      <c r="F49" s="253">
        <f>F50</f>
        <v>600000</v>
      </c>
      <c r="G49" s="258">
        <f>G50</f>
        <v>600000</v>
      </c>
    </row>
    <row r="50" spans="1:7" s="243" customFormat="1" ht="63.75" x14ac:dyDescent="0.25">
      <c r="A50" s="15" t="s">
        <v>148</v>
      </c>
      <c r="B50" s="224" t="s">
        <v>23</v>
      </c>
      <c r="C50" s="224" t="s">
        <v>30</v>
      </c>
      <c r="D50" s="229" t="s">
        <v>21</v>
      </c>
      <c r="E50" s="224"/>
      <c r="F50" s="253">
        <f>F52</f>
        <v>600000</v>
      </c>
      <c r="G50" s="258">
        <f>G52</f>
        <v>600000</v>
      </c>
    </row>
    <row r="51" spans="1:7" s="243" customFormat="1" ht="25.5" x14ac:dyDescent="0.25">
      <c r="A51" s="15" t="s">
        <v>167</v>
      </c>
      <c r="B51" s="224" t="s">
        <v>23</v>
      </c>
      <c r="C51" s="224" t="s">
        <v>30</v>
      </c>
      <c r="D51" s="229" t="s">
        <v>238</v>
      </c>
      <c r="E51" s="224"/>
      <c r="F51" s="253">
        <f>F52</f>
        <v>600000</v>
      </c>
      <c r="G51" s="258">
        <f>G52</f>
        <v>600000</v>
      </c>
    </row>
    <row r="52" spans="1:7" s="243" customFormat="1" ht="38.25" x14ac:dyDescent="0.25">
      <c r="A52" s="15" t="s">
        <v>557</v>
      </c>
      <c r="B52" s="224" t="s">
        <v>23</v>
      </c>
      <c r="C52" s="224" t="s">
        <v>30</v>
      </c>
      <c r="D52" s="229" t="s">
        <v>558</v>
      </c>
      <c r="E52" s="224"/>
      <c r="F52" s="253">
        <f>F53</f>
        <v>600000</v>
      </c>
      <c r="G52" s="258">
        <f>G53</f>
        <v>600000</v>
      </c>
    </row>
    <row r="53" spans="1:7" s="243" customFormat="1" ht="102" x14ac:dyDescent="0.25">
      <c r="A53" s="15" t="s">
        <v>560</v>
      </c>
      <c r="B53" s="224" t="s">
        <v>23</v>
      </c>
      <c r="C53" s="224" t="s">
        <v>30</v>
      </c>
      <c r="D53" s="229" t="s">
        <v>561</v>
      </c>
      <c r="E53" s="224" t="s">
        <v>680</v>
      </c>
      <c r="F53" s="253">
        <v>600000</v>
      </c>
      <c r="G53" s="258">
        <v>600000</v>
      </c>
    </row>
    <row r="54" spans="1:7" s="239" customFormat="1" x14ac:dyDescent="0.25">
      <c r="A54" s="63" t="s">
        <v>129</v>
      </c>
      <c r="B54" s="224" t="s">
        <v>23</v>
      </c>
      <c r="C54" s="224" t="s">
        <v>26</v>
      </c>
      <c r="D54" s="224"/>
      <c r="E54" s="224"/>
      <c r="F54" s="252">
        <f>F55+F59</f>
        <v>3704300</v>
      </c>
      <c r="G54" s="257">
        <f>G55+G59</f>
        <v>3858900</v>
      </c>
    </row>
    <row r="55" spans="1:7" ht="63.75" x14ac:dyDescent="0.25">
      <c r="A55" s="15" t="s">
        <v>148</v>
      </c>
      <c r="B55" s="16" t="s">
        <v>23</v>
      </c>
      <c r="C55" s="16" t="s">
        <v>26</v>
      </c>
      <c r="D55" s="17" t="s">
        <v>124</v>
      </c>
      <c r="E55" s="16"/>
      <c r="F55" s="251">
        <f>F56</f>
        <v>1704300</v>
      </c>
      <c r="G55" s="256">
        <f>G56</f>
        <v>1858900</v>
      </c>
    </row>
    <row r="56" spans="1:7" ht="25.5" x14ac:dyDescent="0.25">
      <c r="A56" s="15" t="s">
        <v>167</v>
      </c>
      <c r="B56" s="16" t="s">
        <v>23</v>
      </c>
      <c r="C56" s="16" t="s">
        <v>26</v>
      </c>
      <c r="D56" s="17" t="s">
        <v>130</v>
      </c>
      <c r="E56" s="16"/>
      <c r="F56" s="251">
        <f>F57</f>
        <v>1704300</v>
      </c>
      <c r="G56" s="256">
        <f>G57</f>
        <v>1858900</v>
      </c>
    </row>
    <row r="57" spans="1:7" ht="25.5" x14ac:dyDescent="0.25">
      <c r="A57" s="22" t="s">
        <v>168</v>
      </c>
      <c r="B57" s="16" t="s">
        <v>23</v>
      </c>
      <c r="C57" s="16" t="s">
        <v>26</v>
      </c>
      <c r="D57" s="17" t="s">
        <v>131</v>
      </c>
      <c r="E57" s="16"/>
      <c r="F57" s="251">
        <f>SUM(F58:F58)</f>
        <v>1704300</v>
      </c>
      <c r="G57" s="256">
        <f>SUM(G58:G58)</f>
        <v>1858900</v>
      </c>
    </row>
    <row r="58" spans="1:7" ht="63.75" x14ac:dyDescent="0.25">
      <c r="A58" s="23" t="s">
        <v>169</v>
      </c>
      <c r="B58" s="16" t="s">
        <v>23</v>
      </c>
      <c r="C58" s="16" t="s">
        <v>26</v>
      </c>
      <c r="D58" s="16" t="s">
        <v>132</v>
      </c>
      <c r="E58" s="16" t="s">
        <v>29</v>
      </c>
      <c r="F58" s="251">
        <v>1704300</v>
      </c>
      <c r="G58" s="256">
        <v>1858900</v>
      </c>
    </row>
    <row r="59" spans="1:7" ht="25.5" x14ac:dyDescent="0.25">
      <c r="A59" s="22" t="s">
        <v>562</v>
      </c>
      <c r="B59" s="16" t="s">
        <v>23</v>
      </c>
      <c r="C59" s="16" t="s">
        <v>26</v>
      </c>
      <c r="D59" s="17" t="s">
        <v>565</v>
      </c>
      <c r="E59" s="16"/>
      <c r="F59" s="251">
        <f>F60+F61</f>
        <v>2000000</v>
      </c>
      <c r="G59" s="256">
        <f>G60+G61</f>
        <v>2000000</v>
      </c>
    </row>
    <row r="60" spans="1:7" ht="76.5" x14ac:dyDescent="0.25">
      <c r="A60" s="225" t="s">
        <v>563</v>
      </c>
      <c r="B60" s="16" t="s">
        <v>23</v>
      </c>
      <c r="C60" s="16" t="s">
        <v>26</v>
      </c>
      <c r="D60" s="16" t="s">
        <v>566</v>
      </c>
      <c r="E60" s="16" t="s">
        <v>293</v>
      </c>
      <c r="F60" s="251"/>
      <c r="G60" s="256"/>
    </row>
    <row r="61" spans="1:7" ht="89.25" x14ac:dyDescent="0.25">
      <c r="A61" s="228" t="s">
        <v>567</v>
      </c>
      <c r="B61" s="16" t="s">
        <v>23</v>
      </c>
      <c r="C61" s="16" t="s">
        <v>26</v>
      </c>
      <c r="D61" s="16" t="s">
        <v>568</v>
      </c>
      <c r="E61" s="16" t="s">
        <v>29</v>
      </c>
      <c r="F61" s="251">
        <v>2000000</v>
      </c>
      <c r="G61" s="256">
        <v>2000000</v>
      </c>
    </row>
    <row r="62" spans="1:7" s="243" customFormat="1" ht="25.5" x14ac:dyDescent="0.25">
      <c r="A62" s="19" t="s">
        <v>39</v>
      </c>
      <c r="B62" s="66" t="s">
        <v>23</v>
      </c>
      <c r="C62" s="66" t="s">
        <v>27</v>
      </c>
      <c r="D62" s="66"/>
      <c r="E62" s="66"/>
      <c r="F62" s="249">
        <f>F63</f>
        <v>4450000</v>
      </c>
      <c r="G62" s="254">
        <f>G63</f>
        <v>4450000</v>
      </c>
    </row>
    <row r="63" spans="1:7" ht="63.75" x14ac:dyDescent="0.25">
      <c r="A63" s="15" t="s">
        <v>148</v>
      </c>
      <c r="B63" s="16" t="s">
        <v>23</v>
      </c>
      <c r="C63" s="16" t="s">
        <v>27</v>
      </c>
      <c r="D63" s="17" t="s">
        <v>124</v>
      </c>
      <c r="E63" s="16"/>
      <c r="F63" s="251">
        <f>F64</f>
        <v>4450000</v>
      </c>
      <c r="G63" s="256">
        <f>G64</f>
        <v>4450000</v>
      </c>
    </row>
    <row r="64" spans="1:7" ht="25.5" x14ac:dyDescent="0.25">
      <c r="A64" s="15" t="s">
        <v>167</v>
      </c>
      <c r="B64" s="16" t="s">
        <v>23</v>
      </c>
      <c r="C64" s="16" t="s">
        <v>27</v>
      </c>
      <c r="D64" s="17" t="s">
        <v>130</v>
      </c>
      <c r="E64" s="16"/>
      <c r="F64" s="251">
        <f>F65+F67</f>
        <v>4450000</v>
      </c>
      <c r="G64" s="256">
        <f>G65+G67</f>
        <v>4450000</v>
      </c>
    </row>
    <row r="65" spans="1:7" ht="25.5" x14ac:dyDescent="0.25">
      <c r="A65" s="22" t="s">
        <v>170</v>
      </c>
      <c r="B65" s="16" t="s">
        <v>23</v>
      </c>
      <c r="C65" s="16" t="s">
        <v>27</v>
      </c>
      <c r="D65" s="17" t="s">
        <v>133</v>
      </c>
      <c r="E65" s="16"/>
      <c r="F65" s="251">
        <f>SUM(F66:F66)</f>
        <v>3000000</v>
      </c>
      <c r="G65" s="256">
        <f>SUM(G66:G66)</f>
        <v>3000000</v>
      </c>
    </row>
    <row r="66" spans="1:7" ht="63.75" x14ac:dyDescent="0.25">
      <c r="A66" s="23" t="s">
        <v>173</v>
      </c>
      <c r="B66" s="16" t="s">
        <v>23</v>
      </c>
      <c r="C66" s="16" t="s">
        <v>27</v>
      </c>
      <c r="D66" s="16" t="s">
        <v>171</v>
      </c>
      <c r="E66" s="16" t="s">
        <v>29</v>
      </c>
      <c r="F66" s="251">
        <v>3000000</v>
      </c>
      <c r="G66" s="256">
        <v>3000000</v>
      </c>
    </row>
    <row r="67" spans="1:7" ht="51" x14ac:dyDescent="0.25">
      <c r="A67" s="22" t="s">
        <v>172</v>
      </c>
      <c r="B67" s="16" t="s">
        <v>23</v>
      </c>
      <c r="C67" s="16" t="s">
        <v>27</v>
      </c>
      <c r="D67" s="17" t="s">
        <v>174</v>
      </c>
      <c r="E67" s="16"/>
      <c r="F67" s="251">
        <f>SUM(F68:F71)</f>
        <v>1450000</v>
      </c>
      <c r="G67" s="256">
        <f>SUM(G68:G71)</f>
        <v>1450000</v>
      </c>
    </row>
    <row r="68" spans="1:7" ht="63.75" x14ac:dyDescent="0.25">
      <c r="A68" s="23" t="s">
        <v>216</v>
      </c>
      <c r="B68" s="16" t="s">
        <v>23</v>
      </c>
      <c r="C68" s="16" t="s">
        <v>27</v>
      </c>
      <c r="D68" s="16" t="s">
        <v>175</v>
      </c>
      <c r="E68" s="16" t="s">
        <v>29</v>
      </c>
      <c r="F68" s="251">
        <v>300000</v>
      </c>
      <c r="G68" s="256">
        <v>300000</v>
      </c>
    </row>
    <row r="69" spans="1:7" ht="51" x14ac:dyDescent="0.25">
      <c r="A69" s="23" t="s">
        <v>217</v>
      </c>
      <c r="B69" s="16" t="s">
        <v>23</v>
      </c>
      <c r="C69" s="16" t="s">
        <v>27</v>
      </c>
      <c r="D69" s="16" t="s">
        <v>176</v>
      </c>
      <c r="E69" s="16" t="s">
        <v>29</v>
      </c>
      <c r="F69" s="251">
        <v>300000</v>
      </c>
      <c r="G69" s="256">
        <v>300000</v>
      </c>
    </row>
    <row r="70" spans="1:7" ht="63.75" x14ac:dyDescent="0.25">
      <c r="A70" s="23" t="s">
        <v>218</v>
      </c>
      <c r="B70" s="16" t="s">
        <v>23</v>
      </c>
      <c r="C70" s="16" t="s">
        <v>27</v>
      </c>
      <c r="D70" s="16" t="s">
        <v>177</v>
      </c>
      <c r="E70" s="16" t="s">
        <v>293</v>
      </c>
      <c r="F70" s="251"/>
      <c r="G70" s="256"/>
    </row>
    <row r="71" spans="1:7" ht="51" x14ac:dyDescent="0.25">
      <c r="A71" s="23" t="s">
        <v>219</v>
      </c>
      <c r="B71" s="16" t="s">
        <v>23</v>
      </c>
      <c r="C71" s="16" t="s">
        <v>27</v>
      </c>
      <c r="D71" s="16" t="s">
        <v>178</v>
      </c>
      <c r="E71" s="16" t="s">
        <v>29</v>
      </c>
      <c r="F71" s="251">
        <v>850000</v>
      </c>
      <c r="G71" s="256">
        <v>850000</v>
      </c>
    </row>
    <row r="72" spans="1:7" s="243" customFormat="1" x14ac:dyDescent="0.25">
      <c r="A72" s="19" t="s">
        <v>40</v>
      </c>
      <c r="B72" s="66" t="s">
        <v>28</v>
      </c>
      <c r="C72" s="66"/>
      <c r="D72" s="66"/>
      <c r="E72" s="66"/>
      <c r="F72" s="249">
        <f>F73+F78+F85</f>
        <v>15955898</v>
      </c>
      <c r="G72" s="254">
        <f>G73+G78+G85</f>
        <v>16738134</v>
      </c>
    </row>
    <row r="73" spans="1:7" s="239" customFormat="1" x14ac:dyDescent="0.25">
      <c r="A73" s="63" t="s">
        <v>41</v>
      </c>
      <c r="B73" s="224" t="s">
        <v>28</v>
      </c>
      <c r="C73" s="224" t="s">
        <v>21</v>
      </c>
      <c r="D73" s="224"/>
      <c r="E73" s="224"/>
      <c r="F73" s="252">
        <f t="shared" ref="F73:G75" si="2">F74</f>
        <v>200000</v>
      </c>
      <c r="G73" s="257">
        <f t="shared" si="2"/>
        <v>200000</v>
      </c>
    </row>
    <row r="74" spans="1:7" ht="63.75" x14ac:dyDescent="0.25">
      <c r="A74" s="15" t="s">
        <v>148</v>
      </c>
      <c r="B74" s="16" t="s">
        <v>28</v>
      </c>
      <c r="C74" s="16" t="s">
        <v>21</v>
      </c>
      <c r="D74" s="17" t="s">
        <v>124</v>
      </c>
      <c r="E74" s="16"/>
      <c r="F74" s="251">
        <f t="shared" si="2"/>
        <v>200000</v>
      </c>
      <c r="G74" s="256">
        <f t="shared" si="2"/>
        <v>200000</v>
      </c>
    </row>
    <row r="75" spans="1:7" ht="51" x14ac:dyDescent="0.25">
      <c r="A75" s="15" t="s">
        <v>179</v>
      </c>
      <c r="B75" s="16" t="s">
        <v>28</v>
      </c>
      <c r="C75" s="16" t="s">
        <v>21</v>
      </c>
      <c r="D75" s="17" t="s">
        <v>134</v>
      </c>
      <c r="E75" s="16"/>
      <c r="F75" s="251">
        <f t="shared" si="2"/>
        <v>200000</v>
      </c>
      <c r="G75" s="256">
        <f t="shared" si="2"/>
        <v>200000</v>
      </c>
    </row>
    <row r="76" spans="1:7" ht="76.5" x14ac:dyDescent="0.25">
      <c r="A76" s="22" t="s">
        <v>180</v>
      </c>
      <c r="B76" s="16" t="s">
        <v>28</v>
      </c>
      <c r="C76" s="16" t="s">
        <v>21</v>
      </c>
      <c r="D76" s="17" t="s">
        <v>135</v>
      </c>
      <c r="E76" s="16"/>
      <c r="F76" s="251">
        <f>SUM(F77:F77)</f>
        <v>200000</v>
      </c>
      <c r="G76" s="256">
        <f>SUM(G77:G77)</f>
        <v>200000</v>
      </c>
    </row>
    <row r="77" spans="1:7" ht="89.25" x14ac:dyDescent="0.25">
      <c r="A77" s="23" t="s">
        <v>697</v>
      </c>
      <c r="B77" s="16" t="s">
        <v>28</v>
      </c>
      <c r="C77" s="16" t="s">
        <v>21</v>
      </c>
      <c r="D77" s="223" t="s">
        <v>698</v>
      </c>
      <c r="E77" s="16" t="s">
        <v>29</v>
      </c>
      <c r="F77" s="251">
        <v>200000</v>
      </c>
      <c r="G77" s="256">
        <v>200000</v>
      </c>
    </row>
    <row r="78" spans="1:7" s="239" customFormat="1" x14ac:dyDescent="0.25">
      <c r="A78" s="63" t="s">
        <v>76</v>
      </c>
      <c r="B78" s="224" t="s">
        <v>28</v>
      </c>
      <c r="C78" s="224" t="s">
        <v>25</v>
      </c>
      <c r="D78" s="224"/>
      <c r="E78" s="224"/>
      <c r="F78" s="252">
        <f t="shared" ref="F78:G80" si="3">F79</f>
        <v>1000000</v>
      </c>
      <c r="G78" s="257">
        <f t="shared" si="3"/>
        <v>1000000</v>
      </c>
    </row>
    <row r="79" spans="1:7" ht="63.75" x14ac:dyDescent="0.25">
      <c r="A79" s="15" t="s">
        <v>148</v>
      </c>
      <c r="B79" s="16" t="s">
        <v>28</v>
      </c>
      <c r="C79" s="16" t="s">
        <v>25</v>
      </c>
      <c r="D79" s="17" t="s">
        <v>124</v>
      </c>
      <c r="E79" s="16"/>
      <c r="F79" s="251">
        <f t="shared" si="3"/>
        <v>1000000</v>
      </c>
      <c r="G79" s="256">
        <f t="shared" si="3"/>
        <v>1000000</v>
      </c>
    </row>
    <row r="80" spans="1:7" ht="51" x14ac:dyDescent="0.25">
      <c r="A80" s="15" t="s">
        <v>179</v>
      </c>
      <c r="B80" s="16" t="s">
        <v>28</v>
      </c>
      <c r="C80" s="16" t="s">
        <v>25</v>
      </c>
      <c r="D80" s="17" t="s">
        <v>134</v>
      </c>
      <c r="E80" s="16"/>
      <c r="F80" s="251">
        <f t="shared" si="3"/>
        <v>1000000</v>
      </c>
      <c r="G80" s="256">
        <f t="shared" si="3"/>
        <v>1000000</v>
      </c>
    </row>
    <row r="81" spans="1:7" ht="51" x14ac:dyDescent="0.25">
      <c r="A81" s="22" t="s">
        <v>181</v>
      </c>
      <c r="B81" s="16" t="s">
        <v>28</v>
      </c>
      <c r="C81" s="16" t="s">
        <v>25</v>
      </c>
      <c r="D81" s="17" t="s">
        <v>141</v>
      </c>
      <c r="E81" s="16"/>
      <c r="F81" s="251">
        <f>SUM(F82:F84)</f>
        <v>1000000</v>
      </c>
      <c r="G81" s="256">
        <f>SUM(G82:G84)</f>
        <v>1000000</v>
      </c>
    </row>
    <row r="82" spans="1:7" s="239" customFormat="1" ht="76.5" x14ac:dyDescent="0.25">
      <c r="A82" s="46" t="s">
        <v>182</v>
      </c>
      <c r="B82" s="224" t="s">
        <v>28</v>
      </c>
      <c r="C82" s="224" t="s">
        <v>25</v>
      </c>
      <c r="D82" s="224" t="s">
        <v>183</v>
      </c>
      <c r="E82" s="224" t="s">
        <v>293</v>
      </c>
      <c r="F82" s="252"/>
      <c r="G82" s="257"/>
    </row>
    <row r="83" spans="1:7" s="239" customFormat="1" ht="63.75" x14ac:dyDescent="0.25">
      <c r="A83" s="46" t="s">
        <v>220</v>
      </c>
      <c r="B83" s="224" t="s">
        <v>28</v>
      </c>
      <c r="C83" s="224" t="s">
        <v>25</v>
      </c>
      <c r="D83" s="224" t="s">
        <v>184</v>
      </c>
      <c r="E83" s="224" t="s">
        <v>293</v>
      </c>
      <c r="F83" s="252"/>
      <c r="G83" s="257"/>
    </row>
    <row r="84" spans="1:7" s="239" customFormat="1" ht="63.75" x14ac:dyDescent="0.25">
      <c r="A84" s="46" t="s">
        <v>221</v>
      </c>
      <c r="B84" s="224" t="s">
        <v>28</v>
      </c>
      <c r="C84" s="224" t="s">
        <v>25</v>
      </c>
      <c r="D84" s="224" t="s">
        <v>185</v>
      </c>
      <c r="E84" s="224" t="s">
        <v>29</v>
      </c>
      <c r="F84" s="252">
        <v>1000000</v>
      </c>
      <c r="G84" s="257">
        <v>1000000</v>
      </c>
    </row>
    <row r="85" spans="1:7" s="239" customFormat="1" x14ac:dyDescent="0.25">
      <c r="A85" s="63" t="s">
        <v>42</v>
      </c>
      <c r="B85" s="224" t="s">
        <v>28</v>
      </c>
      <c r="C85" s="224" t="s">
        <v>22</v>
      </c>
      <c r="D85" s="224"/>
      <c r="E85" s="224"/>
      <c r="F85" s="252">
        <f t="shared" ref="F85:G87" si="4">F86</f>
        <v>14755898</v>
      </c>
      <c r="G85" s="257">
        <f t="shared" si="4"/>
        <v>15538134</v>
      </c>
    </row>
    <row r="86" spans="1:7" s="239" customFormat="1" ht="63.75" x14ac:dyDescent="0.25">
      <c r="A86" s="63" t="s">
        <v>148</v>
      </c>
      <c r="B86" s="224" t="s">
        <v>28</v>
      </c>
      <c r="C86" s="224" t="s">
        <v>22</v>
      </c>
      <c r="D86" s="231" t="s">
        <v>124</v>
      </c>
      <c r="E86" s="224"/>
      <c r="F86" s="252">
        <f t="shared" si="4"/>
        <v>14755898</v>
      </c>
      <c r="G86" s="257">
        <f t="shared" si="4"/>
        <v>15538134</v>
      </c>
    </row>
    <row r="87" spans="1:7" s="239" customFormat="1" ht="51" x14ac:dyDescent="0.25">
      <c r="A87" s="63" t="s">
        <v>179</v>
      </c>
      <c r="B87" s="224" t="s">
        <v>28</v>
      </c>
      <c r="C87" s="224" t="s">
        <v>22</v>
      </c>
      <c r="D87" s="231" t="s">
        <v>134</v>
      </c>
      <c r="E87" s="224"/>
      <c r="F87" s="252">
        <f t="shared" si="4"/>
        <v>14755898</v>
      </c>
      <c r="G87" s="257">
        <f t="shared" si="4"/>
        <v>15538134</v>
      </c>
    </row>
    <row r="88" spans="1:7" s="239" customFormat="1" ht="25.5" x14ac:dyDescent="0.25">
      <c r="A88" s="46" t="s">
        <v>186</v>
      </c>
      <c r="B88" s="224" t="s">
        <v>28</v>
      </c>
      <c r="C88" s="224" t="s">
        <v>22</v>
      </c>
      <c r="D88" s="231" t="s">
        <v>139</v>
      </c>
      <c r="E88" s="224"/>
      <c r="F88" s="252">
        <f>SUM(F89:F97)</f>
        <v>14755898</v>
      </c>
      <c r="G88" s="257">
        <f>SUM(G89:G97)</f>
        <v>15538134</v>
      </c>
    </row>
    <row r="89" spans="1:7" s="239" customFormat="1" ht="51" x14ac:dyDescent="0.25">
      <c r="A89" s="46" t="s">
        <v>222</v>
      </c>
      <c r="B89" s="224" t="s">
        <v>28</v>
      </c>
      <c r="C89" s="224" t="s">
        <v>22</v>
      </c>
      <c r="D89" s="224" t="s">
        <v>187</v>
      </c>
      <c r="E89" s="224" t="s">
        <v>29</v>
      </c>
      <c r="F89" s="252">
        <v>2264000</v>
      </c>
      <c r="G89" s="257">
        <v>2252000</v>
      </c>
    </row>
    <row r="90" spans="1:7" s="239" customFormat="1" ht="63.75" x14ac:dyDescent="0.25">
      <c r="A90" s="46" t="s">
        <v>223</v>
      </c>
      <c r="B90" s="224" t="s">
        <v>28</v>
      </c>
      <c r="C90" s="224" t="s">
        <v>22</v>
      </c>
      <c r="D90" s="224" t="s">
        <v>140</v>
      </c>
      <c r="E90" s="224" t="s">
        <v>29</v>
      </c>
      <c r="F90" s="252">
        <v>3000000</v>
      </c>
      <c r="G90" s="257">
        <v>3000000</v>
      </c>
    </row>
    <row r="91" spans="1:7" s="239" customFormat="1" ht="51" x14ac:dyDescent="0.25">
      <c r="A91" s="46" t="s">
        <v>224</v>
      </c>
      <c r="B91" s="224" t="s">
        <v>28</v>
      </c>
      <c r="C91" s="224" t="s">
        <v>22</v>
      </c>
      <c r="D91" s="224" t="s">
        <v>206</v>
      </c>
      <c r="E91" s="224" t="s">
        <v>29</v>
      </c>
      <c r="F91" s="252">
        <v>1000000</v>
      </c>
      <c r="G91" s="257">
        <v>1000000</v>
      </c>
    </row>
    <row r="92" spans="1:7" s="239" customFormat="1" ht="51" x14ac:dyDescent="0.25">
      <c r="A92" s="46" t="s">
        <v>225</v>
      </c>
      <c r="B92" s="224" t="s">
        <v>28</v>
      </c>
      <c r="C92" s="224" t="s">
        <v>22</v>
      </c>
      <c r="D92" s="224" t="s">
        <v>207</v>
      </c>
      <c r="E92" s="224" t="s">
        <v>29</v>
      </c>
      <c r="F92" s="252">
        <v>400000</v>
      </c>
      <c r="G92" s="257">
        <v>500000</v>
      </c>
    </row>
    <row r="93" spans="1:7" s="239" customFormat="1" ht="63.75" x14ac:dyDescent="0.25">
      <c r="A93" s="46" t="s">
        <v>226</v>
      </c>
      <c r="B93" s="224" t="s">
        <v>28</v>
      </c>
      <c r="C93" s="224" t="s">
        <v>22</v>
      </c>
      <c r="D93" s="224" t="s">
        <v>208</v>
      </c>
      <c r="E93" s="224" t="s">
        <v>29</v>
      </c>
      <c r="F93" s="252">
        <v>7791898</v>
      </c>
      <c r="G93" s="257">
        <v>8536134</v>
      </c>
    </row>
    <row r="94" spans="1:7" s="239" customFormat="1" ht="76.5" x14ac:dyDescent="0.25">
      <c r="A94" s="228" t="s">
        <v>571</v>
      </c>
      <c r="B94" s="224" t="s">
        <v>28</v>
      </c>
      <c r="C94" s="224" t="s">
        <v>22</v>
      </c>
      <c r="D94" s="224" t="s">
        <v>570</v>
      </c>
      <c r="E94" s="224" t="s">
        <v>293</v>
      </c>
      <c r="F94" s="252"/>
      <c r="G94" s="257"/>
    </row>
    <row r="95" spans="1:7" s="239" customFormat="1" ht="63.75" x14ac:dyDescent="0.25">
      <c r="A95" s="46" t="s">
        <v>572</v>
      </c>
      <c r="B95" s="224" t="s">
        <v>28</v>
      </c>
      <c r="C95" s="224" t="s">
        <v>22</v>
      </c>
      <c r="D95" s="224" t="s">
        <v>573</v>
      </c>
      <c r="E95" s="224" t="s">
        <v>293</v>
      </c>
      <c r="F95" s="252"/>
      <c r="G95" s="257"/>
    </row>
    <row r="96" spans="1:7" s="239" customFormat="1" ht="63.75" x14ac:dyDescent="0.25">
      <c r="A96" s="46" t="s">
        <v>569</v>
      </c>
      <c r="B96" s="224" t="s">
        <v>28</v>
      </c>
      <c r="C96" s="224" t="s">
        <v>22</v>
      </c>
      <c r="D96" s="224" t="s">
        <v>574</v>
      </c>
      <c r="E96" s="224" t="s">
        <v>29</v>
      </c>
      <c r="F96" s="252">
        <v>100000</v>
      </c>
      <c r="G96" s="257"/>
    </row>
    <row r="97" spans="1:7" s="239" customFormat="1" ht="63.75" x14ac:dyDescent="0.25">
      <c r="A97" s="46" t="s">
        <v>285</v>
      </c>
      <c r="B97" s="224" t="s">
        <v>28</v>
      </c>
      <c r="C97" s="224" t="s">
        <v>22</v>
      </c>
      <c r="D97" s="224" t="s">
        <v>209</v>
      </c>
      <c r="E97" s="224" t="s">
        <v>29</v>
      </c>
      <c r="F97" s="252">
        <v>200000</v>
      </c>
      <c r="G97" s="257">
        <v>250000</v>
      </c>
    </row>
    <row r="98" spans="1:7" s="243" customFormat="1" ht="25.5" x14ac:dyDescent="0.25">
      <c r="A98" s="19" t="s">
        <v>296</v>
      </c>
      <c r="B98" s="66"/>
      <c r="C98" s="66"/>
      <c r="D98" s="66"/>
      <c r="E98" s="66"/>
      <c r="F98" s="249">
        <f>F100</f>
        <v>3533389</v>
      </c>
      <c r="G98" s="254">
        <f>G100</f>
        <v>3346488</v>
      </c>
    </row>
    <row r="99" spans="1:7" s="243" customFormat="1" x14ac:dyDescent="0.25">
      <c r="A99" s="19" t="s">
        <v>142</v>
      </c>
      <c r="B99" s="224" t="s">
        <v>30</v>
      </c>
      <c r="C99" s="66"/>
      <c r="D99" s="66"/>
      <c r="E99" s="66"/>
      <c r="F99" s="249">
        <f t="shared" ref="F99:G101" si="5">F100</f>
        <v>3533389</v>
      </c>
      <c r="G99" s="254">
        <f t="shared" si="5"/>
        <v>3346488</v>
      </c>
    </row>
    <row r="100" spans="1:7" s="239" customFormat="1" x14ac:dyDescent="0.25">
      <c r="A100" s="63" t="s">
        <v>143</v>
      </c>
      <c r="B100" s="224" t="s">
        <v>30</v>
      </c>
      <c r="C100" s="224" t="s">
        <v>21</v>
      </c>
      <c r="D100" s="224"/>
      <c r="E100" s="224"/>
      <c r="F100" s="252">
        <f t="shared" si="5"/>
        <v>3533389</v>
      </c>
      <c r="G100" s="257">
        <f t="shared" si="5"/>
        <v>3346488</v>
      </c>
    </row>
    <row r="101" spans="1:7" s="239" customFormat="1" ht="63.75" x14ac:dyDescent="0.25">
      <c r="A101" s="63" t="s">
        <v>148</v>
      </c>
      <c r="B101" s="224" t="s">
        <v>30</v>
      </c>
      <c r="C101" s="224" t="s">
        <v>21</v>
      </c>
      <c r="D101" s="231" t="s">
        <v>124</v>
      </c>
      <c r="E101" s="224"/>
      <c r="F101" s="252">
        <f t="shared" si="5"/>
        <v>3533389</v>
      </c>
      <c r="G101" s="257">
        <f t="shared" si="5"/>
        <v>3346488</v>
      </c>
    </row>
    <row r="102" spans="1:7" s="239" customFormat="1" ht="38.25" x14ac:dyDescent="0.25">
      <c r="A102" s="63" t="s">
        <v>274</v>
      </c>
      <c r="B102" s="224" t="s">
        <v>30</v>
      </c>
      <c r="C102" s="224" t="s">
        <v>21</v>
      </c>
      <c r="D102" s="231" t="s">
        <v>275</v>
      </c>
      <c r="E102" s="224"/>
      <c r="F102" s="252">
        <f>F103+F107</f>
        <v>3533389</v>
      </c>
      <c r="G102" s="257">
        <f>G103+G107</f>
        <v>3346488</v>
      </c>
    </row>
    <row r="103" spans="1:7" s="239" customFormat="1" ht="38.25" x14ac:dyDescent="0.25">
      <c r="A103" s="46" t="s">
        <v>286</v>
      </c>
      <c r="B103" s="224" t="s">
        <v>30</v>
      </c>
      <c r="C103" s="224" t="s">
        <v>21</v>
      </c>
      <c r="D103" s="231" t="s">
        <v>276</v>
      </c>
      <c r="E103" s="224"/>
      <c r="F103" s="252">
        <f>SUM(F104:F106)</f>
        <v>2956550</v>
      </c>
      <c r="G103" s="257">
        <f>SUM(G104:G106)</f>
        <v>2769649</v>
      </c>
    </row>
    <row r="104" spans="1:7" s="239" customFormat="1" ht="114.75" x14ac:dyDescent="0.25">
      <c r="A104" s="46" t="s">
        <v>227</v>
      </c>
      <c r="B104" s="224" t="s">
        <v>30</v>
      </c>
      <c r="C104" s="224" t="s">
        <v>21</v>
      </c>
      <c r="D104" s="224" t="s">
        <v>277</v>
      </c>
      <c r="E104" s="224" t="s">
        <v>681</v>
      </c>
      <c r="F104" s="252">
        <v>1638817</v>
      </c>
      <c r="G104" s="257">
        <v>1638817</v>
      </c>
    </row>
    <row r="105" spans="1:7" s="239" customFormat="1" ht="114.75" x14ac:dyDescent="0.25">
      <c r="A105" s="46" t="s">
        <v>227</v>
      </c>
      <c r="B105" s="224" t="s">
        <v>30</v>
      </c>
      <c r="C105" s="224" t="s">
        <v>21</v>
      </c>
      <c r="D105" s="224" t="s">
        <v>277</v>
      </c>
      <c r="E105" s="224" t="s">
        <v>295</v>
      </c>
      <c r="F105" s="252"/>
      <c r="G105" s="257"/>
    </row>
    <row r="106" spans="1:7" s="239" customFormat="1" ht="63.75" x14ac:dyDescent="0.25">
      <c r="A106" s="46" t="s">
        <v>188</v>
      </c>
      <c r="B106" s="224" t="s">
        <v>30</v>
      </c>
      <c r="C106" s="224" t="s">
        <v>21</v>
      </c>
      <c r="D106" s="224" t="s">
        <v>277</v>
      </c>
      <c r="E106" s="224" t="s">
        <v>29</v>
      </c>
      <c r="F106" s="252">
        <v>1317733</v>
      </c>
      <c r="G106" s="257">
        <v>1130832</v>
      </c>
    </row>
    <row r="107" spans="1:7" s="239" customFormat="1" ht="38.25" x14ac:dyDescent="0.25">
      <c r="A107" s="46" t="s">
        <v>299</v>
      </c>
      <c r="B107" s="224" t="s">
        <v>30</v>
      </c>
      <c r="C107" s="224" t="s">
        <v>21</v>
      </c>
      <c r="D107" s="231" t="s">
        <v>278</v>
      </c>
      <c r="E107" s="224"/>
      <c r="F107" s="252">
        <f>SUM(F108:F110)</f>
        <v>576839</v>
      </c>
      <c r="G107" s="257">
        <f>SUM(G108:G110)</f>
        <v>576839</v>
      </c>
    </row>
    <row r="108" spans="1:7" s="239" customFormat="1" ht="114.75" x14ac:dyDescent="0.25">
      <c r="A108" s="46" t="s">
        <v>227</v>
      </c>
      <c r="B108" s="224" t="s">
        <v>30</v>
      </c>
      <c r="C108" s="224" t="s">
        <v>21</v>
      </c>
      <c r="D108" s="224" t="s">
        <v>279</v>
      </c>
      <c r="E108" s="224" t="s">
        <v>681</v>
      </c>
      <c r="F108" s="252">
        <v>513436</v>
      </c>
      <c r="G108" s="257">
        <v>513436</v>
      </c>
    </row>
    <row r="109" spans="1:7" s="239" customFormat="1" ht="114.75" x14ac:dyDescent="0.25">
      <c r="A109" s="46" t="s">
        <v>227</v>
      </c>
      <c r="B109" s="224" t="s">
        <v>30</v>
      </c>
      <c r="C109" s="224" t="s">
        <v>21</v>
      </c>
      <c r="D109" s="224" t="s">
        <v>279</v>
      </c>
      <c r="E109" s="224" t="s">
        <v>295</v>
      </c>
      <c r="F109" s="252"/>
      <c r="G109" s="257"/>
    </row>
    <row r="110" spans="1:7" s="239" customFormat="1" ht="63.75" x14ac:dyDescent="0.25">
      <c r="A110" s="46" t="s">
        <v>188</v>
      </c>
      <c r="B110" s="224" t="s">
        <v>30</v>
      </c>
      <c r="C110" s="224" t="s">
        <v>21</v>
      </c>
      <c r="D110" s="224" t="s">
        <v>279</v>
      </c>
      <c r="E110" s="224" t="s">
        <v>29</v>
      </c>
      <c r="F110" s="252">
        <v>63403</v>
      </c>
      <c r="G110" s="257">
        <v>63403</v>
      </c>
    </row>
    <row r="111" spans="1:7" s="239" customFormat="1" x14ac:dyDescent="0.25">
      <c r="A111" s="19" t="s">
        <v>43</v>
      </c>
      <c r="B111" s="66" t="s">
        <v>31</v>
      </c>
      <c r="C111" s="224"/>
      <c r="D111" s="224"/>
      <c r="E111" s="224"/>
      <c r="F111" s="249">
        <f t="shared" ref="F111:G114" si="6">F112</f>
        <v>309600</v>
      </c>
      <c r="G111" s="254">
        <f t="shared" si="6"/>
        <v>315000</v>
      </c>
    </row>
    <row r="112" spans="1:7" s="239" customFormat="1" x14ac:dyDescent="0.25">
      <c r="A112" s="63" t="s">
        <v>145</v>
      </c>
      <c r="B112" s="224" t="s">
        <v>31</v>
      </c>
      <c r="C112" s="224" t="s">
        <v>21</v>
      </c>
      <c r="D112" s="224"/>
      <c r="E112" s="224"/>
      <c r="F112" s="252">
        <f t="shared" si="6"/>
        <v>309600</v>
      </c>
      <c r="G112" s="257">
        <f t="shared" si="6"/>
        <v>315000</v>
      </c>
    </row>
    <row r="113" spans="1:7" s="239" customFormat="1" ht="63.75" x14ac:dyDescent="0.25">
      <c r="A113" s="63" t="s">
        <v>148</v>
      </c>
      <c r="B113" s="224" t="s">
        <v>31</v>
      </c>
      <c r="C113" s="224" t="s">
        <v>21</v>
      </c>
      <c r="D113" s="231" t="s">
        <v>124</v>
      </c>
      <c r="E113" s="224"/>
      <c r="F113" s="252">
        <f t="shared" si="6"/>
        <v>309600</v>
      </c>
      <c r="G113" s="257">
        <f t="shared" si="6"/>
        <v>315000</v>
      </c>
    </row>
    <row r="114" spans="1:7" s="239" customFormat="1" ht="51" x14ac:dyDescent="0.25">
      <c r="A114" s="63" t="s">
        <v>189</v>
      </c>
      <c r="B114" s="224" t="s">
        <v>31</v>
      </c>
      <c r="C114" s="224" t="s">
        <v>21</v>
      </c>
      <c r="D114" s="231" t="s">
        <v>125</v>
      </c>
      <c r="E114" s="224"/>
      <c r="F114" s="252">
        <f t="shared" si="6"/>
        <v>309600</v>
      </c>
      <c r="G114" s="257">
        <f t="shared" si="6"/>
        <v>315000</v>
      </c>
    </row>
    <row r="115" spans="1:7" s="239" customFormat="1" ht="38.25" x14ac:dyDescent="0.25">
      <c r="A115" s="46" t="s">
        <v>191</v>
      </c>
      <c r="B115" s="224" t="s">
        <v>31</v>
      </c>
      <c r="C115" s="224" t="s">
        <v>21</v>
      </c>
      <c r="D115" s="231" t="s">
        <v>190</v>
      </c>
      <c r="E115" s="224"/>
      <c r="F115" s="252">
        <f>SUM(F116:F116)</f>
        <v>309600</v>
      </c>
      <c r="G115" s="257">
        <f>SUM(G116:G116)</f>
        <v>315000</v>
      </c>
    </row>
    <row r="116" spans="1:7" s="239" customFormat="1" ht="38.25" x14ac:dyDescent="0.25">
      <c r="A116" s="46" t="s">
        <v>193</v>
      </c>
      <c r="B116" s="224" t="s">
        <v>31</v>
      </c>
      <c r="C116" s="224" t="s">
        <v>21</v>
      </c>
      <c r="D116" s="224" t="s">
        <v>194</v>
      </c>
      <c r="E116" s="224" t="s">
        <v>682</v>
      </c>
      <c r="F116" s="252">
        <v>309600</v>
      </c>
      <c r="G116" s="257">
        <v>315000</v>
      </c>
    </row>
    <row r="117" spans="1:7" s="239" customFormat="1" x14ac:dyDescent="0.25">
      <c r="A117" s="63" t="s">
        <v>195</v>
      </c>
      <c r="B117" s="224" t="s">
        <v>75</v>
      </c>
      <c r="C117" s="224"/>
      <c r="D117" s="224"/>
      <c r="E117" s="224"/>
      <c r="F117" s="252">
        <f t="shared" ref="F117:G119" si="7">F118</f>
        <v>10050000</v>
      </c>
      <c r="G117" s="257">
        <f t="shared" si="7"/>
        <v>10050000</v>
      </c>
    </row>
    <row r="118" spans="1:7" s="239" customFormat="1" x14ac:dyDescent="0.25">
      <c r="A118" s="63" t="s">
        <v>196</v>
      </c>
      <c r="B118" s="224" t="s">
        <v>75</v>
      </c>
      <c r="C118" s="224" t="s">
        <v>25</v>
      </c>
      <c r="D118" s="224"/>
      <c r="E118" s="224"/>
      <c r="F118" s="252">
        <f t="shared" si="7"/>
        <v>10050000</v>
      </c>
      <c r="G118" s="257">
        <f t="shared" si="7"/>
        <v>10050000</v>
      </c>
    </row>
    <row r="119" spans="1:7" s="239" customFormat="1" ht="63.75" x14ac:dyDescent="0.25">
      <c r="A119" s="63" t="s">
        <v>148</v>
      </c>
      <c r="B119" s="224" t="s">
        <v>75</v>
      </c>
      <c r="C119" s="224" t="s">
        <v>25</v>
      </c>
      <c r="D119" s="231" t="s">
        <v>124</v>
      </c>
      <c r="E119" s="224"/>
      <c r="F119" s="252">
        <f t="shared" si="7"/>
        <v>10050000</v>
      </c>
      <c r="G119" s="257">
        <f t="shared" si="7"/>
        <v>10050000</v>
      </c>
    </row>
    <row r="120" spans="1:7" s="239" customFormat="1" ht="38.25" x14ac:dyDescent="0.25">
      <c r="A120" s="63" t="s">
        <v>274</v>
      </c>
      <c r="B120" s="224" t="s">
        <v>75</v>
      </c>
      <c r="C120" s="224" t="s">
        <v>25</v>
      </c>
      <c r="D120" s="231" t="s">
        <v>275</v>
      </c>
      <c r="E120" s="224"/>
      <c r="F120" s="252">
        <f>F121+F123</f>
        <v>10050000</v>
      </c>
      <c r="G120" s="257">
        <f>G121+G123</f>
        <v>10050000</v>
      </c>
    </row>
    <row r="121" spans="1:7" s="239" customFormat="1" ht="38.25" x14ac:dyDescent="0.25">
      <c r="A121" s="46" t="s">
        <v>228</v>
      </c>
      <c r="B121" s="224" t="s">
        <v>75</v>
      </c>
      <c r="C121" s="224" t="s">
        <v>25</v>
      </c>
      <c r="D121" s="231" t="s">
        <v>297</v>
      </c>
      <c r="E121" s="224"/>
      <c r="F121" s="252">
        <f>SUM(F122:F122)</f>
        <v>10000000</v>
      </c>
      <c r="G121" s="257">
        <f>SUM(G122:G122)</f>
        <v>10000000</v>
      </c>
    </row>
    <row r="122" spans="1:7" s="239" customFormat="1" ht="76.5" x14ac:dyDescent="0.25">
      <c r="A122" s="46" t="s">
        <v>229</v>
      </c>
      <c r="B122" s="224" t="s">
        <v>75</v>
      </c>
      <c r="C122" s="224" t="s">
        <v>25</v>
      </c>
      <c r="D122" s="224" t="s">
        <v>298</v>
      </c>
      <c r="E122" s="224" t="s">
        <v>683</v>
      </c>
      <c r="F122" s="252">
        <v>10000000</v>
      </c>
      <c r="G122" s="257">
        <v>10000000</v>
      </c>
    </row>
    <row r="123" spans="1:7" s="239" customFormat="1" ht="63.75" x14ac:dyDescent="0.25">
      <c r="A123" s="43" t="s">
        <v>575</v>
      </c>
      <c r="B123" s="224" t="s">
        <v>75</v>
      </c>
      <c r="C123" s="224" t="s">
        <v>25</v>
      </c>
      <c r="D123" s="229" t="s">
        <v>578</v>
      </c>
      <c r="E123" s="224" t="s">
        <v>29</v>
      </c>
      <c r="F123" s="252">
        <v>50000</v>
      </c>
      <c r="G123" s="257">
        <v>50000</v>
      </c>
    </row>
    <row r="124" spans="1:7" s="239" customFormat="1" ht="25.5" x14ac:dyDescent="0.25">
      <c r="A124" s="63" t="s">
        <v>198</v>
      </c>
      <c r="B124" s="224" t="s">
        <v>24</v>
      </c>
      <c r="C124" s="224"/>
      <c r="D124" s="224"/>
      <c r="E124" s="224"/>
      <c r="F124" s="252">
        <f t="shared" ref="F124:G127" si="8">F125</f>
        <v>0</v>
      </c>
      <c r="G124" s="257">
        <f t="shared" si="8"/>
        <v>0</v>
      </c>
    </row>
    <row r="125" spans="1:7" s="239" customFormat="1" ht="25.5" x14ac:dyDescent="0.25">
      <c r="A125" s="63" t="s">
        <v>197</v>
      </c>
      <c r="B125" s="224" t="s">
        <v>24</v>
      </c>
      <c r="C125" s="224" t="s">
        <v>21</v>
      </c>
      <c r="D125" s="224"/>
      <c r="E125" s="224"/>
      <c r="F125" s="252">
        <f t="shared" si="8"/>
        <v>0</v>
      </c>
      <c r="G125" s="257">
        <f t="shared" si="8"/>
        <v>0</v>
      </c>
    </row>
    <row r="126" spans="1:7" ht="63.75" x14ac:dyDescent="0.25">
      <c r="A126" s="15" t="s">
        <v>148</v>
      </c>
      <c r="B126" s="16" t="s">
        <v>24</v>
      </c>
      <c r="C126" s="16" t="s">
        <v>21</v>
      </c>
      <c r="D126" s="17" t="s">
        <v>124</v>
      </c>
      <c r="E126" s="16"/>
      <c r="F126" s="251">
        <f t="shared" si="8"/>
        <v>0</v>
      </c>
      <c r="G126" s="256">
        <f t="shared" si="8"/>
        <v>0</v>
      </c>
    </row>
    <row r="127" spans="1:7" ht="25.5" x14ac:dyDescent="0.25">
      <c r="A127" s="15" t="s">
        <v>58</v>
      </c>
      <c r="B127" s="16" t="s">
        <v>24</v>
      </c>
      <c r="C127" s="16" t="s">
        <v>21</v>
      </c>
      <c r="D127" s="17" t="s">
        <v>199</v>
      </c>
      <c r="E127" s="16"/>
      <c r="F127" s="251">
        <f t="shared" si="8"/>
        <v>0</v>
      </c>
      <c r="G127" s="256">
        <f t="shared" si="8"/>
        <v>0</v>
      </c>
    </row>
    <row r="128" spans="1:7" ht="25.5" x14ac:dyDescent="0.25">
      <c r="A128" s="22" t="s">
        <v>200</v>
      </c>
      <c r="B128" s="16" t="s">
        <v>24</v>
      </c>
      <c r="C128" s="16" t="s">
        <v>21</v>
      </c>
      <c r="D128" s="17" t="s">
        <v>201</v>
      </c>
      <c r="E128" s="16"/>
      <c r="F128" s="251">
        <f>SUM(F129:F129)</f>
        <v>0</v>
      </c>
      <c r="G128" s="256">
        <f>SUM(G129:G129)</f>
        <v>0</v>
      </c>
    </row>
    <row r="129" spans="1:7" ht="25.5" x14ac:dyDescent="0.25">
      <c r="A129" s="23" t="s">
        <v>287</v>
      </c>
      <c r="B129" s="16" t="s">
        <v>24</v>
      </c>
      <c r="C129" s="16" t="s">
        <v>21</v>
      </c>
      <c r="D129" s="16" t="s">
        <v>202</v>
      </c>
      <c r="E129" s="16" t="s">
        <v>294</v>
      </c>
      <c r="F129" s="251"/>
      <c r="G129" s="256"/>
    </row>
    <row r="134" spans="1:7" x14ac:dyDescent="0.25">
      <c r="A134" s="10" t="s">
        <v>192</v>
      </c>
      <c r="C134" s="10"/>
      <c r="E134" s="10"/>
    </row>
    <row r="135" spans="1:7" x14ac:dyDescent="0.25">
      <c r="A135" s="10" t="s">
        <v>668</v>
      </c>
      <c r="C135" s="10"/>
      <c r="E135" s="10"/>
      <c r="G135" s="10" t="s">
        <v>115</v>
      </c>
    </row>
    <row r="136" spans="1:7" x14ac:dyDescent="0.25">
      <c r="D136" s="11"/>
    </row>
    <row r="137" spans="1:7" x14ac:dyDescent="0.25">
      <c r="D137" s="11"/>
    </row>
  </sheetData>
  <mergeCells count="21">
    <mergeCell ref="D6:G6"/>
    <mergeCell ref="D1:G1"/>
    <mergeCell ref="D2:G2"/>
    <mergeCell ref="D3:G3"/>
    <mergeCell ref="D4:G4"/>
    <mergeCell ref="D5:H5"/>
    <mergeCell ref="D7:G7"/>
    <mergeCell ref="D8:H8"/>
    <mergeCell ref="A10:F10"/>
    <mergeCell ref="A13:F13"/>
    <mergeCell ref="J14:O14"/>
    <mergeCell ref="A15:A16"/>
    <mergeCell ref="B15:B16"/>
    <mergeCell ref="C15:C16"/>
    <mergeCell ref="D15:D16"/>
    <mergeCell ref="E15:E16"/>
    <mergeCell ref="F15:F16"/>
    <mergeCell ref="G15:G16"/>
    <mergeCell ref="J15:O15"/>
    <mergeCell ref="J16:O16"/>
    <mergeCell ref="J17:O1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view="pageBreakPreview" zoomScaleNormal="100" zoomScaleSheetLayoutView="100" workbookViewId="0">
      <selection sqref="A1:XFD1048576"/>
    </sheetView>
  </sheetViews>
  <sheetFormatPr defaultRowHeight="12.75" x14ac:dyDescent="0.2"/>
  <cols>
    <col min="1" max="1" width="6.140625" style="53" customWidth="1"/>
    <col min="2" max="2" width="48.140625" style="27" customWidth="1"/>
    <col min="3" max="3" width="12.140625" style="48" customWidth="1"/>
    <col min="4" max="4" width="8.5703125" style="54" customWidth="1"/>
    <col min="5" max="5" width="9.28515625" style="54" customWidth="1"/>
    <col min="6" max="6" width="9.42578125" style="53" customWidth="1"/>
    <col min="7" max="7" width="13.5703125" style="41" customWidth="1"/>
    <col min="8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7" x14ac:dyDescent="0.2">
      <c r="D1" s="388" t="s">
        <v>597</v>
      </c>
      <c r="E1" s="388"/>
      <c r="F1" s="388"/>
      <c r="G1" s="388"/>
    </row>
    <row r="2" spans="1:7" x14ac:dyDescent="0.2">
      <c r="D2" s="388" t="s">
        <v>44</v>
      </c>
      <c r="E2" s="388"/>
      <c r="F2" s="388"/>
      <c r="G2" s="388"/>
    </row>
    <row r="3" spans="1:7" x14ac:dyDescent="0.2">
      <c r="D3" s="395" t="s">
        <v>32</v>
      </c>
      <c r="E3" s="395"/>
      <c r="F3" s="395"/>
      <c r="G3" s="395"/>
    </row>
    <row r="4" spans="1:7" x14ac:dyDescent="0.2">
      <c r="D4" s="388" t="s">
        <v>689</v>
      </c>
      <c r="E4" s="388"/>
      <c r="F4" s="388"/>
      <c r="G4" s="388"/>
    </row>
    <row r="5" spans="1:7" x14ac:dyDescent="0.2">
      <c r="B5" s="388" t="s">
        <v>45</v>
      </c>
      <c r="C5" s="388"/>
      <c r="D5" s="388"/>
      <c r="E5" s="388"/>
      <c r="F5" s="388"/>
      <c r="G5" s="388"/>
    </row>
    <row r="6" spans="1:7" x14ac:dyDescent="0.2">
      <c r="B6" s="388" t="s">
        <v>46</v>
      </c>
      <c r="C6" s="388"/>
      <c r="D6" s="388"/>
      <c r="E6" s="388"/>
      <c r="F6" s="388"/>
      <c r="G6" s="388"/>
    </row>
    <row r="7" spans="1:7" x14ac:dyDescent="0.2">
      <c r="B7" s="388" t="s">
        <v>710</v>
      </c>
      <c r="C7" s="388"/>
      <c r="D7" s="388"/>
      <c r="E7" s="388"/>
      <c r="F7" s="388"/>
      <c r="G7" s="388"/>
    </row>
    <row r="8" spans="1:7" x14ac:dyDescent="0.2">
      <c r="B8" s="28"/>
    </row>
    <row r="9" spans="1:7" x14ac:dyDescent="0.2">
      <c r="B9" s="359" t="s">
        <v>592</v>
      </c>
      <c r="C9" s="359"/>
      <c r="D9" s="359"/>
      <c r="E9" s="359"/>
      <c r="F9" s="359"/>
      <c r="G9" s="359"/>
    </row>
    <row r="10" spans="1:7" x14ac:dyDescent="0.2">
      <c r="B10" s="389" t="s">
        <v>598</v>
      </c>
      <c r="C10" s="389"/>
      <c r="D10" s="389"/>
      <c r="E10" s="389"/>
      <c r="F10" s="389"/>
      <c r="G10" s="389"/>
    </row>
    <row r="11" spans="1:7" x14ac:dyDescent="0.2">
      <c r="B11" s="389" t="s">
        <v>599</v>
      </c>
      <c r="C11" s="389"/>
      <c r="D11" s="389"/>
      <c r="E11" s="389"/>
      <c r="F11" s="389"/>
      <c r="G11" s="389"/>
    </row>
    <row r="12" spans="1:7" x14ac:dyDescent="0.2">
      <c r="B12" s="389" t="s">
        <v>636</v>
      </c>
      <c r="C12" s="389"/>
      <c r="D12" s="389"/>
      <c r="E12" s="389"/>
      <c r="F12" s="389"/>
      <c r="G12" s="389"/>
    </row>
    <row r="13" spans="1:7" ht="25.5" x14ac:dyDescent="0.2">
      <c r="B13" s="29"/>
      <c r="C13" s="49" t="s">
        <v>505</v>
      </c>
      <c r="D13" s="42"/>
      <c r="E13" s="42"/>
      <c r="F13" s="52"/>
      <c r="G13" s="50"/>
    </row>
    <row r="14" spans="1:7" x14ac:dyDescent="0.2">
      <c r="B14" s="29"/>
      <c r="C14" s="49"/>
      <c r="D14" s="42"/>
      <c r="E14" s="42"/>
      <c r="F14" s="52"/>
      <c r="G14" s="282" t="s">
        <v>33</v>
      </c>
    </row>
    <row r="15" spans="1:7" x14ac:dyDescent="0.2">
      <c r="A15" s="384" t="s">
        <v>47</v>
      </c>
      <c r="B15" s="391" t="s">
        <v>48</v>
      </c>
      <c r="C15" s="393" t="s">
        <v>19</v>
      </c>
      <c r="D15" s="384" t="s">
        <v>20</v>
      </c>
      <c r="E15" s="384" t="s">
        <v>17</v>
      </c>
      <c r="F15" s="384" t="s">
        <v>18</v>
      </c>
      <c r="G15" s="386" t="s">
        <v>121</v>
      </c>
    </row>
    <row r="16" spans="1:7" x14ac:dyDescent="0.2">
      <c r="A16" s="390"/>
      <c r="B16" s="392"/>
      <c r="C16" s="394"/>
      <c r="D16" s="385"/>
      <c r="E16" s="385"/>
      <c r="F16" s="385"/>
      <c r="G16" s="387"/>
    </row>
    <row r="17" spans="1:7" x14ac:dyDescent="0.2">
      <c r="A17" s="30">
        <v>1</v>
      </c>
      <c r="B17" s="31">
        <v>2</v>
      </c>
      <c r="C17" s="212">
        <v>3</v>
      </c>
      <c r="D17" s="212">
        <v>4</v>
      </c>
      <c r="E17" s="212">
        <v>5</v>
      </c>
      <c r="F17" s="210">
        <v>6</v>
      </c>
      <c r="G17" s="31">
        <v>7</v>
      </c>
    </row>
    <row r="18" spans="1:7" ht="76.5" x14ac:dyDescent="0.2">
      <c r="A18" s="30">
        <v>1</v>
      </c>
      <c r="B18" s="25" t="s">
        <v>49</v>
      </c>
      <c r="C18" s="39" t="s">
        <v>210</v>
      </c>
      <c r="D18" s="33"/>
      <c r="E18" s="33"/>
      <c r="F18" s="33"/>
      <c r="G18" s="51">
        <f>G19+G39+G62+G67+G70+G83+G59</f>
        <v>43886600</v>
      </c>
    </row>
    <row r="19" spans="1:7" ht="38.25" x14ac:dyDescent="0.2">
      <c r="A19" s="34" t="s">
        <v>50</v>
      </c>
      <c r="B19" s="25" t="s">
        <v>51</v>
      </c>
      <c r="C19" s="39" t="s">
        <v>211</v>
      </c>
      <c r="D19" s="33"/>
      <c r="E19" s="33"/>
      <c r="F19" s="33"/>
      <c r="G19" s="51">
        <f>G20+G22+G33</f>
        <v>18480658</v>
      </c>
    </row>
    <row r="20" spans="1:7" ht="51" x14ac:dyDescent="0.2">
      <c r="A20" s="34"/>
      <c r="B20" s="22" t="s">
        <v>180</v>
      </c>
      <c r="C20" s="40" t="s">
        <v>212</v>
      </c>
      <c r="D20" s="33"/>
      <c r="E20" s="33"/>
      <c r="F20" s="33"/>
      <c r="G20" s="51">
        <f>G21</f>
        <v>200000</v>
      </c>
    </row>
    <row r="21" spans="1:7" ht="63.75" x14ac:dyDescent="0.2">
      <c r="A21" s="34"/>
      <c r="B21" s="23" t="s">
        <v>697</v>
      </c>
      <c r="C21" s="40" t="s">
        <v>699</v>
      </c>
      <c r="D21" s="35" t="s">
        <v>29</v>
      </c>
      <c r="E21" s="35" t="s">
        <v>28</v>
      </c>
      <c r="F21" s="35" t="s">
        <v>21</v>
      </c>
      <c r="G21" s="38">
        <v>200000</v>
      </c>
    </row>
    <row r="22" spans="1:7" s="298" customFormat="1" ht="25.5" x14ac:dyDescent="0.2">
      <c r="A22" s="34"/>
      <c r="B22" s="22" t="s">
        <v>186</v>
      </c>
      <c r="C22" s="40" t="s">
        <v>213</v>
      </c>
      <c r="D22" s="35"/>
      <c r="E22" s="35"/>
      <c r="F22" s="35"/>
      <c r="G22" s="38">
        <f>G24+G25+G26+G27+G28+G31+G23+G29+G30+G32</f>
        <v>14025658</v>
      </c>
    </row>
    <row r="23" spans="1:7" ht="38.25" x14ac:dyDescent="0.2">
      <c r="A23" s="34"/>
      <c r="B23" s="45" t="s">
        <v>600</v>
      </c>
      <c r="C23" s="40" t="s">
        <v>601</v>
      </c>
      <c r="D23" s="35" t="s">
        <v>293</v>
      </c>
      <c r="E23" s="35" t="s">
        <v>28</v>
      </c>
      <c r="F23" s="35" t="s">
        <v>22</v>
      </c>
      <c r="G23" s="38"/>
    </row>
    <row r="24" spans="1:7" ht="38.25" x14ac:dyDescent="0.2">
      <c r="A24" s="32"/>
      <c r="B24" s="36" t="s">
        <v>214</v>
      </c>
      <c r="C24" s="40" t="s">
        <v>215</v>
      </c>
      <c r="D24" s="35" t="s">
        <v>29</v>
      </c>
      <c r="E24" s="35" t="s">
        <v>28</v>
      </c>
      <c r="F24" s="35" t="s">
        <v>22</v>
      </c>
      <c r="G24" s="38">
        <v>2199000</v>
      </c>
    </row>
    <row r="25" spans="1:7" ht="51" x14ac:dyDescent="0.2">
      <c r="A25" s="32"/>
      <c r="B25" s="46" t="s">
        <v>223</v>
      </c>
      <c r="C25" s="40" t="s">
        <v>230</v>
      </c>
      <c r="D25" s="35" t="s">
        <v>29</v>
      </c>
      <c r="E25" s="35" t="s">
        <v>28</v>
      </c>
      <c r="F25" s="35" t="s">
        <v>22</v>
      </c>
      <c r="G25" s="38">
        <v>1500000</v>
      </c>
    </row>
    <row r="26" spans="1:7" ht="38.25" x14ac:dyDescent="0.2">
      <c r="A26" s="32"/>
      <c r="B26" s="46" t="s">
        <v>224</v>
      </c>
      <c r="C26" s="40" t="s">
        <v>231</v>
      </c>
      <c r="D26" s="35" t="s">
        <v>293</v>
      </c>
      <c r="E26" s="35" t="s">
        <v>28</v>
      </c>
      <c r="F26" s="35" t="s">
        <v>22</v>
      </c>
      <c r="G26" s="38"/>
    </row>
    <row r="27" spans="1:7" ht="38.25" x14ac:dyDescent="0.2">
      <c r="A27" s="32"/>
      <c r="B27" s="46" t="s">
        <v>225</v>
      </c>
      <c r="C27" s="40" t="s">
        <v>232</v>
      </c>
      <c r="D27" s="35" t="s">
        <v>29</v>
      </c>
      <c r="E27" s="35" t="s">
        <v>28</v>
      </c>
      <c r="F27" s="35" t="s">
        <v>22</v>
      </c>
      <c r="G27" s="38">
        <v>400000</v>
      </c>
    </row>
    <row r="28" spans="1:7" ht="51" x14ac:dyDescent="0.2">
      <c r="A28" s="32"/>
      <c r="B28" s="46" t="s">
        <v>226</v>
      </c>
      <c r="C28" s="40" t="s">
        <v>233</v>
      </c>
      <c r="D28" s="35" t="s">
        <v>29</v>
      </c>
      <c r="E28" s="35" t="s">
        <v>28</v>
      </c>
      <c r="F28" s="35" t="s">
        <v>22</v>
      </c>
      <c r="G28" s="38">
        <v>9536258</v>
      </c>
    </row>
    <row r="29" spans="1:7" ht="63.75" x14ac:dyDescent="0.2">
      <c r="A29" s="32"/>
      <c r="B29" s="46" t="s">
        <v>571</v>
      </c>
      <c r="C29" s="17" t="s">
        <v>633</v>
      </c>
      <c r="D29" s="35" t="s">
        <v>29</v>
      </c>
      <c r="E29" s="35" t="s">
        <v>28</v>
      </c>
      <c r="F29" s="35" t="s">
        <v>22</v>
      </c>
      <c r="G29" s="38">
        <v>90400</v>
      </c>
    </row>
    <row r="30" spans="1:7" ht="51" x14ac:dyDescent="0.2">
      <c r="A30" s="32"/>
      <c r="B30" s="46" t="s">
        <v>572</v>
      </c>
      <c r="C30" s="17" t="s">
        <v>634</v>
      </c>
      <c r="D30" s="35" t="s">
        <v>29</v>
      </c>
      <c r="E30" s="35" t="s">
        <v>28</v>
      </c>
      <c r="F30" s="35" t="s">
        <v>22</v>
      </c>
      <c r="G30" s="38">
        <v>5000</v>
      </c>
    </row>
    <row r="31" spans="1:7" ht="51" x14ac:dyDescent="0.2">
      <c r="A31" s="32"/>
      <c r="B31" s="43" t="s">
        <v>602</v>
      </c>
      <c r="C31" s="17" t="s">
        <v>603</v>
      </c>
      <c r="D31" s="35" t="s">
        <v>29</v>
      </c>
      <c r="E31" s="35" t="s">
        <v>28</v>
      </c>
      <c r="F31" s="35" t="s">
        <v>22</v>
      </c>
      <c r="G31" s="38">
        <v>95000</v>
      </c>
    </row>
    <row r="32" spans="1:7" ht="51" x14ac:dyDescent="0.2">
      <c r="A32" s="32"/>
      <c r="B32" s="46" t="s">
        <v>285</v>
      </c>
      <c r="C32" s="224" t="s">
        <v>635</v>
      </c>
      <c r="D32" s="35" t="s">
        <v>29</v>
      </c>
      <c r="E32" s="35" t="s">
        <v>28</v>
      </c>
      <c r="F32" s="35" t="s">
        <v>22</v>
      </c>
      <c r="G32" s="38">
        <v>200000</v>
      </c>
    </row>
    <row r="33" spans="1:7" s="298" customFormat="1" ht="38.25" x14ac:dyDescent="0.2">
      <c r="A33" s="34"/>
      <c r="B33" s="22" t="s">
        <v>181</v>
      </c>
      <c r="C33" s="40" t="s">
        <v>234</v>
      </c>
      <c r="D33" s="35"/>
      <c r="E33" s="35"/>
      <c r="F33" s="35"/>
      <c r="G33" s="38">
        <f>G35+G34+G37+G36+G38</f>
        <v>4255000</v>
      </c>
    </row>
    <row r="34" spans="1:7" ht="63.75" x14ac:dyDescent="0.2">
      <c r="A34" s="34"/>
      <c r="B34" s="23" t="s">
        <v>182</v>
      </c>
      <c r="C34" s="40" t="s">
        <v>235</v>
      </c>
      <c r="D34" s="35" t="s">
        <v>293</v>
      </c>
      <c r="E34" s="35" t="s">
        <v>28</v>
      </c>
      <c r="F34" s="35" t="s">
        <v>25</v>
      </c>
      <c r="G34" s="38"/>
    </row>
    <row r="35" spans="1:7" ht="51" x14ac:dyDescent="0.2">
      <c r="A35" s="32"/>
      <c r="B35" s="46" t="s">
        <v>220</v>
      </c>
      <c r="C35" s="40" t="s">
        <v>236</v>
      </c>
      <c r="D35" s="35" t="s">
        <v>293</v>
      </c>
      <c r="E35" s="35" t="s">
        <v>28</v>
      </c>
      <c r="F35" s="35" t="s">
        <v>25</v>
      </c>
      <c r="G35" s="38"/>
    </row>
    <row r="36" spans="1:7" ht="51" x14ac:dyDescent="0.2">
      <c r="A36" s="32"/>
      <c r="B36" s="43" t="s">
        <v>221</v>
      </c>
      <c r="C36" s="40" t="s">
        <v>237</v>
      </c>
      <c r="D36" s="35" t="s">
        <v>29</v>
      </c>
      <c r="E36" s="35" t="s">
        <v>21</v>
      </c>
      <c r="F36" s="35" t="s">
        <v>24</v>
      </c>
      <c r="G36" s="38">
        <v>1055000</v>
      </c>
    </row>
    <row r="37" spans="1:7" ht="51" x14ac:dyDescent="0.2">
      <c r="A37" s="32"/>
      <c r="B37" s="43" t="s">
        <v>221</v>
      </c>
      <c r="C37" s="40" t="s">
        <v>237</v>
      </c>
      <c r="D37" s="35" t="s">
        <v>29</v>
      </c>
      <c r="E37" s="35" t="s">
        <v>28</v>
      </c>
      <c r="F37" s="35" t="s">
        <v>25</v>
      </c>
      <c r="G37" s="38">
        <v>1000000</v>
      </c>
    </row>
    <row r="38" spans="1:7" ht="51" x14ac:dyDescent="0.2">
      <c r="A38" s="32"/>
      <c r="B38" s="46" t="s">
        <v>663</v>
      </c>
      <c r="C38" s="224" t="s">
        <v>664</v>
      </c>
      <c r="D38" s="35" t="s">
        <v>29</v>
      </c>
      <c r="E38" s="35" t="s">
        <v>28</v>
      </c>
      <c r="F38" s="35" t="s">
        <v>25</v>
      </c>
      <c r="G38" s="38">
        <v>2200000</v>
      </c>
    </row>
    <row r="39" spans="1:7" ht="38.25" x14ac:dyDescent="0.2">
      <c r="A39" s="34" t="s">
        <v>52</v>
      </c>
      <c r="B39" s="37" t="s">
        <v>53</v>
      </c>
      <c r="C39" s="39" t="s">
        <v>238</v>
      </c>
      <c r="D39" s="34"/>
      <c r="E39" s="34"/>
      <c r="F39" s="33"/>
      <c r="G39" s="51">
        <f>G40+G46+G44+G51+G57+G55</f>
        <v>9651500</v>
      </c>
    </row>
    <row r="40" spans="1:7" ht="25.5" x14ac:dyDescent="0.2">
      <c r="A40" s="34"/>
      <c r="B40" s="22" t="s">
        <v>168</v>
      </c>
      <c r="C40" s="39" t="s">
        <v>239</v>
      </c>
      <c r="D40" s="34"/>
      <c r="E40" s="34"/>
      <c r="F40" s="33"/>
      <c r="G40" s="51">
        <f>G41+G43+G42</f>
        <v>1751500</v>
      </c>
    </row>
    <row r="41" spans="1:7" ht="38.25" x14ac:dyDescent="0.2">
      <c r="A41" s="32"/>
      <c r="B41" s="23" t="s">
        <v>169</v>
      </c>
      <c r="C41" s="40" t="s">
        <v>240</v>
      </c>
      <c r="D41" s="35" t="s">
        <v>29</v>
      </c>
      <c r="E41" s="35" t="s">
        <v>23</v>
      </c>
      <c r="F41" s="35" t="s">
        <v>26</v>
      </c>
      <c r="G41" s="38">
        <v>1751500</v>
      </c>
    </row>
    <row r="42" spans="1:7" ht="63.75" x14ac:dyDescent="0.2">
      <c r="A42" s="32"/>
      <c r="B42" s="225" t="s">
        <v>563</v>
      </c>
      <c r="C42" s="223" t="s">
        <v>605</v>
      </c>
      <c r="D42" s="35" t="s">
        <v>293</v>
      </c>
      <c r="E42" s="35" t="s">
        <v>23</v>
      </c>
      <c r="F42" s="35" t="s">
        <v>26</v>
      </c>
      <c r="G42" s="273"/>
    </row>
    <row r="43" spans="1:7" ht="63.75" x14ac:dyDescent="0.2">
      <c r="A43" s="32"/>
      <c r="B43" s="228" t="s">
        <v>567</v>
      </c>
      <c r="C43" s="16" t="s">
        <v>606</v>
      </c>
      <c r="D43" s="35" t="s">
        <v>293</v>
      </c>
      <c r="E43" s="35" t="s">
        <v>23</v>
      </c>
      <c r="F43" s="35" t="s">
        <v>26</v>
      </c>
      <c r="G43" s="38"/>
    </row>
    <row r="44" spans="1:7" ht="25.5" x14ac:dyDescent="0.2">
      <c r="A44" s="32"/>
      <c r="B44" s="22" t="s">
        <v>170</v>
      </c>
      <c r="C44" s="40" t="s">
        <v>241</v>
      </c>
      <c r="D44" s="35"/>
      <c r="E44" s="35"/>
      <c r="F44" s="35"/>
      <c r="G44" s="38">
        <f>G45</f>
        <v>500000</v>
      </c>
    </row>
    <row r="45" spans="1:7" ht="51" x14ac:dyDescent="0.2">
      <c r="A45" s="32"/>
      <c r="B45" s="23" t="s">
        <v>173</v>
      </c>
      <c r="C45" s="40" t="s">
        <v>242</v>
      </c>
      <c r="D45" s="35" t="s">
        <v>29</v>
      </c>
      <c r="E45" s="35" t="s">
        <v>23</v>
      </c>
      <c r="F45" s="35" t="s">
        <v>27</v>
      </c>
      <c r="G45" s="38">
        <v>500000</v>
      </c>
    </row>
    <row r="46" spans="1:7" s="68" customFormat="1" ht="38.25" x14ac:dyDescent="0.2">
      <c r="A46" s="32"/>
      <c r="B46" s="22" t="s">
        <v>172</v>
      </c>
      <c r="C46" s="40" t="s">
        <v>243</v>
      </c>
      <c r="D46" s="35"/>
      <c r="E46" s="35"/>
      <c r="F46" s="35"/>
      <c r="G46" s="38">
        <f>G47+G48+G49+G50</f>
        <v>1250000</v>
      </c>
    </row>
    <row r="47" spans="1:7" ht="51" x14ac:dyDescent="0.2">
      <c r="A47" s="32"/>
      <c r="B47" s="12" t="s">
        <v>216</v>
      </c>
      <c r="C47" s="40" t="s">
        <v>244</v>
      </c>
      <c r="D47" s="35" t="s">
        <v>29</v>
      </c>
      <c r="E47" s="35" t="s">
        <v>23</v>
      </c>
      <c r="F47" s="35" t="s">
        <v>27</v>
      </c>
      <c r="G47" s="38">
        <v>300000</v>
      </c>
    </row>
    <row r="48" spans="1:7" ht="38.25" x14ac:dyDescent="0.2">
      <c r="A48" s="32"/>
      <c r="B48" s="23" t="s">
        <v>217</v>
      </c>
      <c r="C48" s="40" t="s">
        <v>245</v>
      </c>
      <c r="D48" s="35" t="s">
        <v>29</v>
      </c>
      <c r="E48" s="35" t="s">
        <v>23</v>
      </c>
      <c r="F48" s="35" t="s">
        <v>27</v>
      </c>
      <c r="G48" s="38">
        <v>300000</v>
      </c>
    </row>
    <row r="49" spans="1:7" ht="51" x14ac:dyDescent="0.2">
      <c r="A49" s="32"/>
      <c r="B49" s="15" t="s">
        <v>218</v>
      </c>
      <c r="C49" s="40" t="s">
        <v>246</v>
      </c>
      <c r="D49" s="35" t="s">
        <v>293</v>
      </c>
      <c r="E49" s="35" t="s">
        <v>23</v>
      </c>
      <c r="F49" s="35" t="s">
        <v>27</v>
      </c>
      <c r="G49" s="38"/>
    </row>
    <row r="50" spans="1:7" ht="38.25" x14ac:dyDescent="0.2">
      <c r="A50" s="32"/>
      <c r="B50" s="23" t="s">
        <v>219</v>
      </c>
      <c r="C50" s="40" t="s">
        <v>247</v>
      </c>
      <c r="D50" s="35" t="s">
        <v>29</v>
      </c>
      <c r="E50" s="35" t="s">
        <v>23</v>
      </c>
      <c r="F50" s="35" t="s">
        <v>27</v>
      </c>
      <c r="G50" s="38">
        <v>650000</v>
      </c>
    </row>
    <row r="51" spans="1:7" ht="25.5" x14ac:dyDescent="0.2">
      <c r="A51" s="32"/>
      <c r="B51" s="22" t="s">
        <v>562</v>
      </c>
      <c r="C51" s="40" t="s">
        <v>564</v>
      </c>
      <c r="D51" s="35"/>
      <c r="E51" s="35"/>
      <c r="F51" s="35"/>
      <c r="G51" s="38">
        <f>G52+G54+G53</f>
        <v>5550000</v>
      </c>
    </row>
    <row r="52" spans="1:7" ht="51" x14ac:dyDescent="0.2">
      <c r="A52" s="32"/>
      <c r="B52" s="12" t="s">
        <v>607</v>
      </c>
      <c r="C52" s="40" t="s">
        <v>608</v>
      </c>
      <c r="D52" s="35" t="s">
        <v>293</v>
      </c>
      <c r="E52" s="35" t="s">
        <v>23</v>
      </c>
      <c r="F52" s="35" t="s">
        <v>26</v>
      </c>
      <c r="G52" s="38"/>
    </row>
    <row r="53" spans="1:7" ht="38.25" x14ac:dyDescent="0.2">
      <c r="A53" s="32"/>
      <c r="B53" s="225" t="s">
        <v>695</v>
      </c>
      <c r="C53" s="224" t="s">
        <v>693</v>
      </c>
      <c r="D53" s="35" t="s">
        <v>29</v>
      </c>
      <c r="E53" s="35" t="s">
        <v>23</v>
      </c>
      <c r="F53" s="35" t="s">
        <v>26</v>
      </c>
      <c r="G53" s="273">
        <v>4750000</v>
      </c>
    </row>
    <row r="54" spans="1:7" ht="51" x14ac:dyDescent="0.2">
      <c r="A54" s="32"/>
      <c r="B54" s="228" t="s">
        <v>696</v>
      </c>
      <c r="C54" s="40" t="s">
        <v>694</v>
      </c>
      <c r="D54" s="35" t="s">
        <v>29</v>
      </c>
      <c r="E54" s="35" t="s">
        <v>23</v>
      </c>
      <c r="F54" s="35" t="s">
        <v>26</v>
      </c>
      <c r="G54" s="38">
        <v>800000</v>
      </c>
    </row>
    <row r="55" spans="1:7" ht="38.25" x14ac:dyDescent="0.2">
      <c r="A55" s="32"/>
      <c r="B55" s="274" t="s">
        <v>609</v>
      </c>
      <c r="C55" s="40" t="s">
        <v>610</v>
      </c>
      <c r="D55" s="35"/>
      <c r="E55" s="35"/>
      <c r="F55" s="35"/>
      <c r="G55" s="38">
        <f>G56</f>
        <v>0</v>
      </c>
    </row>
    <row r="56" spans="1:7" ht="51" x14ac:dyDescent="0.2">
      <c r="A56" s="32"/>
      <c r="B56" s="275" t="s">
        <v>611</v>
      </c>
      <c r="C56" s="40" t="s">
        <v>612</v>
      </c>
      <c r="D56" s="35" t="s">
        <v>293</v>
      </c>
      <c r="E56" s="35" t="s">
        <v>23</v>
      </c>
      <c r="F56" s="35" t="s">
        <v>26</v>
      </c>
      <c r="G56" s="38"/>
    </row>
    <row r="57" spans="1:7" ht="25.5" x14ac:dyDescent="0.2">
      <c r="A57" s="32"/>
      <c r="B57" s="15" t="s">
        <v>557</v>
      </c>
      <c r="C57" s="40" t="s">
        <v>613</v>
      </c>
      <c r="D57" s="35"/>
      <c r="E57" s="35"/>
      <c r="F57" s="35"/>
      <c r="G57" s="38">
        <f>G58</f>
        <v>600000</v>
      </c>
    </row>
    <row r="58" spans="1:7" ht="76.5" x14ac:dyDescent="0.2">
      <c r="A58" s="32"/>
      <c r="B58" s="15" t="s">
        <v>560</v>
      </c>
      <c r="C58" s="40" t="s">
        <v>561</v>
      </c>
      <c r="D58" s="35" t="s">
        <v>680</v>
      </c>
      <c r="E58" s="35" t="s">
        <v>23</v>
      </c>
      <c r="F58" s="35" t="s">
        <v>30</v>
      </c>
      <c r="G58" s="38">
        <v>600000</v>
      </c>
    </row>
    <row r="59" spans="1:7" ht="51" x14ac:dyDescent="0.2">
      <c r="A59" s="34" t="s">
        <v>614</v>
      </c>
      <c r="B59" s="24" t="s">
        <v>615</v>
      </c>
      <c r="C59" s="39" t="s">
        <v>616</v>
      </c>
      <c r="D59" s="33"/>
      <c r="E59" s="33"/>
      <c r="F59" s="33"/>
      <c r="G59" s="51">
        <f>G60</f>
        <v>0</v>
      </c>
    </row>
    <row r="60" spans="1:7" ht="25.5" x14ac:dyDescent="0.2">
      <c r="A60" s="32"/>
      <c r="B60" s="15" t="s">
        <v>617</v>
      </c>
      <c r="C60" s="40" t="s">
        <v>618</v>
      </c>
      <c r="D60" s="35"/>
      <c r="E60" s="35"/>
      <c r="F60" s="35"/>
      <c r="G60" s="38">
        <f>G61</f>
        <v>0</v>
      </c>
    </row>
    <row r="61" spans="1:7" ht="51" x14ac:dyDescent="0.2">
      <c r="A61" s="32"/>
      <c r="B61" s="15" t="s">
        <v>619</v>
      </c>
      <c r="C61" s="40" t="s">
        <v>620</v>
      </c>
      <c r="D61" s="35" t="s">
        <v>293</v>
      </c>
      <c r="E61" s="35" t="s">
        <v>22</v>
      </c>
      <c r="F61" s="35" t="s">
        <v>26</v>
      </c>
      <c r="G61" s="38"/>
    </row>
    <row r="62" spans="1:7" ht="38.25" x14ac:dyDescent="0.2">
      <c r="A62" s="44" t="s">
        <v>54</v>
      </c>
      <c r="B62" s="24" t="s">
        <v>273</v>
      </c>
      <c r="C62" s="65" t="s">
        <v>248</v>
      </c>
      <c r="D62" s="66"/>
      <c r="E62" s="66"/>
      <c r="F62" s="66"/>
      <c r="G62" s="67">
        <f>G63</f>
        <v>341800</v>
      </c>
    </row>
    <row r="63" spans="1:7" ht="38.25" x14ac:dyDescent="0.2">
      <c r="A63" s="34"/>
      <c r="B63" s="22" t="s">
        <v>164</v>
      </c>
      <c r="C63" s="40" t="s">
        <v>249</v>
      </c>
      <c r="D63" s="35"/>
      <c r="E63" s="35"/>
      <c r="F63" s="35"/>
      <c r="G63" s="38">
        <f>G66+G64+G65</f>
        <v>341800</v>
      </c>
    </row>
    <row r="64" spans="1:7" ht="89.25" x14ac:dyDescent="0.2">
      <c r="A64" s="34"/>
      <c r="B64" s="23" t="s">
        <v>165</v>
      </c>
      <c r="C64" s="40" t="s">
        <v>250</v>
      </c>
      <c r="D64" s="35" t="s">
        <v>681</v>
      </c>
      <c r="E64" s="35" t="s">
        <v>25</v>
      </c>
      <c r="F64" s="35" t="s">
        <v>22</v>
      </c>
      <c r="G64" s="38">
        <v>325200</v>
      </c>
    </row>
    <row r="65" spans="1:7" ht="89.25" x14ac:dyDescent="0.2">
      <c r="A65" s="34"/>
      <c r="B65" s="23" t="s">
        <v>165</v>
      </c>
      <c r="C65" s="40" t="s">
        <v>166</v>
      </c>
      <c r="D65" s="35" t="s">
        <v>292</v>
      </c>
      <c r="E65" s="35" t="s">
        <v>25</v>
      </c>
      <c r="F65" s="35" t="s">
        <v>22</v>
      </c>
      <c r="G65" s="38"/>
    </row>
    <row r="66" spans="1:7" ht="51" x14ac:dyDescent="0.2">
      <c r="A66" s="34"/>
      <c r="B66" s="23" t="s">
        <v>251</v>
      </c>
      <c r="C66" s="40" t="s">
        <v>250</v>
      </c>
      <c r="D66" s="35" t="s">
        <v>29</v>
      </c>
      <c r="E66" s="35" t="s">
        <v>25</v>
      </c>
      <c r="F66" s="35" t="s">
        <v>22</v>
      </c>
      <c r="G66" s="38">
        <v>16600</v>
      </c>
    </row>
    <row r="67" spans="1:7" ht="38.25" x14ac:dyDescent="0.2">
      <c r="A67" s="34" t="s">
        <v>55</v>
      </c>
      <c r="B67" s="25" t="s">
        <v>56</v>
      </c>
      <c r="C67" s="39" t="s">
        <v>252</v>
      </c>
      <c r="D67" s="47"/>
      <c r="E67" s="47"/>
      <c r="F67" s="33"/>
      <c r="G67" s="51">
        <f>G68</f>
        <v>309600</v>
      </c>
    </row>
    <row r="68" spans="1:7" ht="25.5" x14ac:dyDescent="0.2">
      <c r="A68" s="34"/>
      <c r="B68" s="22" t="s">
        <v>191</v>
      </c>
      <c r="C68" s="40" t="s">
        <v>253</v>
      </c>
      <c r="D68" s="47"/>
      <c r="E68" s="47"/>
      <c r="F68" s="33"/>
      <c r="G68" s="51">
        <f>G69</f>
        <v>309600</v>
      </c>
    </row>
    <row r="69" spans="1:7" ht="38.25" x14ac:dyDescent="0.2">
      <c r="A69" s="32"/>
      <c r="B69" s="23" t="s">
        <v>193</v>
      </c>
      <c r="C69" s="40" t="s">
        <v>254</v>
      </c>
      <c r="D69" s="35" t="s">
        <v>682</v>
      </c>
      <c r="E69" s="35" t="s">
        <v>31</v>
      </c>
      <c r="F69" s="35" t="s">
        <v>21</v>
      </c>
      <c r="G69" s="38">
        <v>309600</v>
      </c>
    </row>
    <row r="70" spans="1:7" ht="25.5" x14ac:dyDescent="0.2">
      <c r="A70" s="34" t="s">
        <v>57</v>
      </c>
      <c r="B70" s="25" t="s">
        <v>58</v>
      </c>
      <c r="C70" s="39" t="s">
        <v>199</v>
      </c>
      <c r="D70" s="33"/>
      <c r="E70" s="33"/>
      <c r="F70" s="33"/>
      <c r="G70" s="51">
        <f>G71+G76+G79+G81</f>
        <v>1730622</v>
      </c>
    </row>
    <row r="71" spans="1:7" ht="38.25" x14ac:dyDescent="0.2">
      <c r="A71" s="34"/>
      <c r="B71" s="22" t="s">
        <v>151</v>
      </c>
      <c r="C71" s="40" t="s">
        <v>255</v>
      </c>
      <c r="D71" s="35"/>
      <c r="E71" s="35"/>
      <c r="F71" s="35"/>
      <c r="G71" s="38">
        <f>G72+G73+G74+G75</f>
        <v>1386644</v>
      </c>
    </row>
    <row r="72" spans="1:7" ht="114.75" x14ac:dyDescent="0.2">
      <c r="A72" s="34"/>
      <c r="B72" s="14" t="s">
        <v>256</v>
      </c>
      <c r="C72" s="40" t="s">
        <v>154</v>
      </c>
      <c r="D72" s="35" t="s">
        <v>681</v>
      </c>
      <c r="E72" s="35" t="s">
        <v>21</v>
      </c>
      <c r="F72" s="35" t="s">
        <v>22</v>
      </c>
      <c r="G72" s="38">
        <v>294908</v>
      </c>
    </row>
    <row r="73" spans="1:7" ht="114.75" x14ac:dyDescent="0.2">
      <c r="A73" s="34"/>
      <c r="B73" s="14" t="s">
        <v>256</v>
      </c>
      <c r="C73" s="40" t="s">
        <v>154</v>
      </c>
      <c r="D73" s="35" t="s">
        <v>292</v>
      </c>
      <c r="E73" s="35" t="s">
        <v>21</v>
      </c>
      <c r="F73" s="35" t="s">
        <v>22</v>
      </c>
      <c r="G73" s="38"/>
    </row>
    <row r="74" spans="1:7" ht="76.5" x14ac:dyDescent="0.2">
      <c r="A74" s="34"/>
      <c r="B74" s="23" t="s">
        <v>155</v>
      </c>
      <c r="C74" s="40" t="s">
        <v>154</v>
      </c>
      <c r="D74" s="35" t="s">
        <v>29</v>
      </c>
      <c r="E74" s="35" t="s">
        <v>21</v>
      </c>
      <c r="F74" s="35" t="s">
        <v>22</v>
      </c>
      <c r="G74" s="38">
        <v>1090736</v>
      </c>
    </row>
    <row r="75" spans="1:7" ht="63.75" x14ac:dyDescent="0.2">
      <c r="A75" s="32"/>
      <c r="B75" s="23" t="s">
        <v>157</v>
      </c>
      <c r="C75" s="40" t="s">
        <v>280</v>
      </c>
      <c r="D75" s="35" t="s">
        <v>680</v>
      </c>
      <c r="E75" s="35" t="s">
        <v>21</v>
      </c>
      <c r="F75" s="35" t="s">
        <v>22</v>
      </c>
      <c r="G75" s="38">
        <v>1000</v>
      </c>
    </row>
    <row r="76" spans="1:7" ht="51" x14ac:dyDescent="0.2">
      <c r="A76" s="32"/>
      <c r="B76" s="21" t="s">
        <v>159</v>
      </c>
      <c r="C76" s="40" t="s">
        <v>257</v>
      </c>
      <c r="D76" s="35"/>
      <c r="E76" s="35"/>
      <c r="F76" s="35"/>
      <c r="G76" s="38">
        <f>G77+G78</f>
        <v>261000</v>
      </c>
    </row>
    <row r="77" spans="1:7" ht="38.25" x14ac:dyDescent="0.2">
      <c r="A77" s="32"/>
      <c r="B77" s="23" t="s">
        <v>161</v>
      </c>
      <c r="C77" s="40" t="s">
        <v>203</v>
      </c>
      <c r="D77" s="35" t="s">
        <v>680</v>
      </c>
      <c r="E77" s="35" t="s">
        <v>21</v>
      </c>
      <c r="F77" s="35" t="s">
        <v>75</v>
      </c>
      <c r="G77" s="38">
        <v>50000</v>
      </c>
    </row>
    <row r="78" spans="1:7" ht="76.5" x14ac:dyDescent="0.2">
      <c r="A78" s="32"/>
      <c r="B78" s="23" t="s">
        <v>160</v>
      </c>
      <c r="C78" s="40" t="s">
        <v>204</v>
      </c>
      <c r="D78" s="35" t="s">
        <v>680</v>
      </c>
      <c r="E78" s="35" t="s">
        <v>21</v>
      </c>
      <c r="F78" s="35" t="s">
        <v>75</v>
      </c>
      <c r="G78" s="38">
        <v>211000</v>
      </c>
    </row>
    <row r="79" spans="1:7" ht="25.5" x14ac:dyDescent="0.2">
      <c r="A79" s="32"/>
      <c r="B79" s="21" t="s">
        <v>162</v>
      </c>
      <c r="C79" s="40" t="s">
        <v>258</v>
      </c>
      <c r="D79" s="35"/>
      <c r="E79" s="35"/>
      <c r="F79" s="35"/>
      <c r="G79" s="38">
        <f>G80</f>
        <v>0</v>
      </c>
    </row>
    <row r="80" spans="1:7" ht="38.25" x14ac:dyDescent="0.2">
      <c r="A80" s="32"/>
      <c r="B80" s="23" t="s">
        <v>163</v>
      </c>
      <c r="C80" s="40" t="s">
        <v>205</v>
      </c>
      <c r="D80" s="35" t="s">
        <v>293</v>
      </c>
      <c r="E80" s="35" t="s">
        <v>210</v>
      </c>
      <c r="F80" s="35" t="s">
        <v>24</v>
      </c>
      <c r="G80" s="38"/>
    </row>
    <row r="81" spans="1:7" ht="25.5" x14ac:dyDescent="0.2">
      <c r="A81" s="32"/>
      <c r="B81" s="22" t="s">
        <v>200</v>
      </c>
      <c r="C81" s="40" t="s">
        <v>259</v>
      </c>
      <c r="D81" s="35"/>
      <c r="E81" s="35"/>
      <c r="F81" s="35"/>
      <c r="G81" s="38">
        <f>G82</f>
        <v>82978</v>
      </c>
    </row>
    <row r="82" spans="1:7" ht="25.5" x14ac:dyDescent="0.2">
      <c r="A82" s="32"/>
      <c r="B82" s="23" t="s">
        <v>287</v>
      </c>
      <c r="C82" s="40" t="s">
        <v>202</v>
      </c>
      <c r="D82" s="35" t="s">
        <v>684</v>
      </c>
      <c r="E82" s="35" t="s">
        <v>24</v>
      </c>
      <c r="F82" s="35" t="s">
        <v>21</v>
      </c>
      <c r="G82" s="55">
        <v>82978</v>
      </c>
    </row>
    <row r="83" spans="1:7" ht="38.25" x14ac:dyDescent="0.2">
      <c r="A83" s="34" t="s">
        <v>281</v>
      </c>
      <c r="B83" s="19" t="s">
        <v>274</v>
      </c>
      <c r="C83" s="39" t="s">
        <v>282</v>
      </c>
      <c r="D83" s="33"/>
      <c r="E83" s="33"/>
      <c r="F83" s="33"/>
      <c r="G83" s="51">
        <f>G84+G88+G92</f>
        <v>13372420</v>
      </c>
    </row>
    <row r="84" spans="1:7" ht="25.5" x14ac:dyDescent="0.2">
      <c r="A84" s="34"/>
      <c r="B84" s="46" t="s">
        <v>286</v>
      </c>
      <c r="C84" s="40" t="s">
        <v>283</v>
      </c>
      <c r="D84" s="35"/>
      <c r="E84" s="35"/>
      <c r="F84" s="35"/>
      <c r="G84" s="38">
        <f>G85+G86+G87</f>
        <v>2745581</v>
      </c>
    </row>
    <row r="85" spans="1:7" ht="76.5" x14ac:dyDescent="0.2">
      <c r="A85" s="34"/>
      <c r="B85" s="43" t="s">
        <v>227</v>
      </c>
      <c r="C85" s="40" t="s">
        <v>277</v>
      </c>
      <c r="D85" s="35" t="s">
        <v>681</v>
      </c>
      <c r="E85" s="35" t="s">
        <v>30</v>
      </c>
      <c r="F85" s="35" t="s">
        <v>21</v>
      </c>
      <c r="G85" s="38">
        <v>1638817</v>
      </c>
    </row>
    <row r="86" spans="1:7" ht="76.5" x14ac:dyDescent="0.2">
      <c r="A86" s="34"/>
      <c r="B86" s="43" t="s">
        <v>227</v>
      </c>
      <c r="C86" s="40" t="s">
        <v>277</v>
      </c>
      <c r="D86" s="35" t="s">
        <v>295</v>
      </c>
      <c r="E86" s="35" t="s">
        <v>30</v>
      </c>
      <c r="F86" s="35" t="s">
        <v>21</v>
      </c>
      <c r="G86" s="38"/>
    </row>
    <row r="87" spans="1:7" ht="51" x14ac:dyDescent="0.2">
      <c r="A87" s="34"/>
      <c r="B87" s="46" t="s">
        <v>188</v>
      </c>
      <c r="C87" s="40" t="s">
        <v>277</v>
      </c>
      <c r="D87" s="35" t="s">
        <v>29</v>
      </c>
      <c r="E87" s="35" t="s">
        <v>30</v>
      </c>
      <c r="F87" s="35" t="s">
        <v>21</v>
      </c>
      <c r="G87" s="38">
        <v>1106764</v>
      </c>
    </row>
    <row r="88" spans="1:7" ht="38.25" x14ac:dyDescent="0.2">
      <c r="A88" s="34"/>
      <c r="B88" s="46" t="s">
        <v>300</v>
      </c>
      <c r="C88" s="40" t="s">
        <v>284</v>
      </c>
      <c r="D88" s="35"/>
      <c r="E88" s="35"/>
      <c r="F88" s="35"/>
      <c r="G88" s="38">
        <f>G89+G90+G91</f>
        <v>576839</v>
      </c>
    </row>
    <row r="89" spans="1:7" ht="76.5" x14ac:dyDescent="0.2">
      <c r="A89" s="34"/>
      <c r="B89" s="43" t="s">
        <v>227</v>
      </c>
      <c r="C89" s="40" t="s">
        <v>279</v>
      </c>
      <c r="D89" s="35" t="s">
        <v>681</v>
      </c>
      <c r="E89" s="35" t="s">
        <v>30</v>
      </c>
      <c r="F89" s="35" t="s">
        <v>21</v>
      </c>
      <c r="G89" s="38">
        <v>513436</v>
      </c>
    </row>
    <row r="90" spans="1:7" ht="76.5" x14ac:dyDescent="0.2">
      <c r="A90" s="34"/>
      <c r="B90" s="43" t="s">
        <v>227</v>
      </c>
      <c r="C90" s="40" t="s">
        <v>279</v>
      </c>
      <c r="D90" s="35" t="s">
        <v>295</v>
      </c>
      <c r="E90" s="35" t="s">
        <v>30</v>
      </c>
      <c r="F90" s="35" t="s">
        <v>21</v>
      </c>
      <c r="G90" s="38"/>
    </row>
    <row r="91" spans="1:7" ht="51" x14ac:dyDescent="0.2">
      <c r="A91" s="34"/>
      <c r="B91" s="46" t="s">
        <v>188</v>
      </c>
      <c r="C91" s="40" t="s">
        <v>279</v>
      </c>
      <c r="D91" s="35" t="s">
        <v>29</v>
      </c>
      <c r="E91" s="35" t="s">
        <v>30</v>
      </c>
      <c r="F91" s="35" t="s">
        <v>21</v>
      </c>
      <c r="G91" s="38">
        <v>63403</v>
      </c>
    </row>
    <row r="92" spans="1:7" ht="25.5" x14ac:dyDescent="0.2">
      <c r="A92" s="32"/>
      <c r="B92" s="46" t="s">
        <v>228</v>
      </c>
      <c r="C92" s="40" t="s">
        <v>301</v>
      </c>
      <c r="D92" s="35"/>
      <c r="E92" s="35"/>
      <c r="F92" s="35"/>
      <c r="G92" s="38">
        <f>G93+G94</f>
        <v>10050000</v>
      </c>
    </row>
    <row r="93" spans="1:7" ht="51" x14ac:dyDescent="0.2">
      <c r="A93" s="32"/>
      <c r="B93" s="43" t="s">
        <v>229</v>
      </c>
      <c r="C93" s="40" t="s">
        <v>298</v>
      </c>
      <c r="D93" s="35" t="s">
        <v>683</v>
      </c>
      <c r="E93" s="35" t="s">
        <v>75</v>
      </c>
      <c r="F93" s="35" t="s">
        <v>25</v>
      </c>
      <c r="G93" s="38">
        <v>10000000</v>
      </c>
    </row>
    <row r="94" spans="1:7" ht="51" x14ac:dyDescent="0.2">
      <c r="A94" s="32"/>
      <c r="B94" s="43" t="s">
        <v>575</v>
      </c>
      <c r="C94" s="276" t="s">
        <v>576</v>
      </c>
      <c r="D94" s="34" t="s">
        <v>29</v>
      </c>
      <c r="E94" s="34" t="s">
        <v>75</v>
      </c>
      <c r="F94" s="34" t="s">
        <v>25</v>
      </c>
      <c r="G94" s="55">
        <v>50000</v>
      </c>
    </row>
    <row r="95" spans="1:7" ht="25.5" x14ac:dyDescent="0.2">
      <c r="A95" s="34" t="s">
        <v>621</v>
      </c>
      <c r="B95" s="277" t="s">
        <v>622</v>
      </c>
      <c r="C95" s="39" t="s">
        <v>623</v>
      </c>
      <c r="D95" s="33"/>
      <c r="E95" s="33"/>
      <c r="F95" s="33"/>
      <c r="G95" s="51" t="e">
        <f>G96+G98+G102</f>
        <v>#VALUE!</v>
      </c>
    </row>
    <row r="96" spans="1:7" ht="38.25" x14ac:dyDescent="0.2">
      <c r="A96" s="34"/>
      <c r="B96" s="278" t="s">
        <v>624</v>
      </c>
      <c r="C96" s="40" t="s">
        <v>625</v>
      </c>
      <c r="D96" s="35"/>
      <c r="E96" s="35"/>
      <c r="F96" s="35"/>
      <c r="G96" s="38">
        <f>G97</f>
        <v>0</v>
      </c>
    </row>
    <row r="97" spans="1:7" ht="63.75" x14ac:dyDescent="0.2">
      <c r="A97" s="34"/>
      <c r="B97" s="279" t="s">
        <v>626</v>
      </c>
      <c r="C97" s="40" t="s">
        <v>627</v>
      </c>
      <c r="D97" s="35" t="s">
        <v>293</v>
      </c>
      <c r="E97" s="35" t="s">
        <v>22</v>
      </c>
      <c r="F97" s="35" t="s">
        <v>628</v>
      </c>
      <c r="G97" s="38"/>
    </row>
    <row r="98" spans="1:7" ht="25.5" x14ac:dyDescent="0.2">
      <c r="A98" s="34"/>
      <c r="B98" s="280" t="s">
        <v>629</v>
      </c>
      <c r="C98" s="40" t="s">
        <v>630</v>
      </c>
      <c r="D98" s="35"/>
      <c r="E98" s="35"/>
      <c r="F98" s="35"/>
      <c r="G98" s="38">
        <f>G99+G100+G101</f>
        <v>0</v>
      </c>
    </row>
    <row r="99" spans="1:7" ht="63.75" x14ac:dyDescent="0.2">
      <c r="A99" s="34"/>
      <c r="B99" s="281" t="s">
        <v>631</v>
      </c>
      <c r="C99" s="40" t="s">
        <v>632</v>
      </c>
      <c r="D99" s="35" t="s">
        <v>293</v>
      </c>
      <c r="E99" s="35" t="s">
        <v>22</v>
      </c>
      <c r="F99" s="35" t="s">
        <v>628</v>
      </c>
      <c r="G99" s="38"/>
    </row>
    <row r="101" spans="1:7" x14ac:dyDescent="0.2">
      <c r="A101" s="383" t="s">
        <v>530</v>
      </c>
      <c r="B101" s="383"/>
    </row>
    <row r="102" spans="1:7" x14ac:dyDescent="0.2">
      <c r="A102" s="383" t="s">
        <v>346</v>
      </c>
      <c r="B102" s="383"/>
      <c r="D102" s="48"/>
      <c r="G102" s="41" t="s">
        <v>347</v>
      </c>
    </row>
  </sheetData>
  <mergeCells count="20">
    <mergeCell ref="B6:G6"/>
    <mergeCell ref="D1:G1"/>
    <mergeCell ref="D2:G2"/>
    <mergeCell ref="D3:G3"/>
    <mergeCell ref="D4:G4"/>
    <mergeCell ref="B5:G5"/>
    <mergeCell ref="A101:B101"/>
    <mergeCell ref="A102:B102"/>
    <mergeCell ref="F15:F16"/>
    <mergeCell ref="G15:G16"/>
    <mergeCell ref="B7:G7"/>
    <mergeCell ref="B9:G9"/>
    <mergeCell ref="B10:G10"/>
    <mergeCell ref="B11:G11"/>
    <mergeCell ref="B12:G12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B9" sqref="B9"/>
    </sheetView>
  </sheetViews>
  <sheetFormatPr defaultRowHeight="12.75" x14ac:dyDescent="0.2"/>
  <cols>
    <col min="1" max="1" width="3.7109375" style="53" customWidth="1"/>
    <col min="2" max="2" width="48.140625" style="27" customWidth="1"/>
    <col min="3" max="3" width="11.28515625" style="48" customWidth="1"/>
    <col min="4" max="4" width="3.5703125" style="54" bestFit="1" customWidth="1"/>
    <col min="5" max="5" width="3.140625" style="54" bestFit="1" customWidth="1"/>
    <col min="6" max="6" width="3.42578125" style="53" bestFit="1" customWidth="1"/>
    <col min="7" max="7" width="12.28515625" style="41" bestFit="1" customWidth="1"/>
    <col min="8" max="8" width="12.42578125" style="26" customWidth="1"/>
    <col min="9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8" x14ac:dyDescent="0.2">
      <c r="D1" s="26" t="s">
        <v>640</v>
      </c>
      <c r="E1" s="396" t="s">
        <v>642</v>
      </c>
      <c r="F1" s="396"/>
      <c r="G1" s="396"/>
      <c r="H1" s="396"/>
    </row>
    <row r="2" spans="1:8" x14ac:dyDescent="0.2">
      <c r="D2" s="26" t="s">
        <v>640</v>
      </c>
      <c r="E2" s="396" t="s">
        <v>641</v>
      </c>
      <c r="F2" s="396"/>
      <c r="G2" s="396"/>
      <c r="H2" s="396"/>
    </row>
    <row r="3" spans="1:8" x14ac:dyDescent="0.2">
      <c r="D3" s="290" t="s">
        <v>643</v>
      </c>
      <c r="E3" s="399" t="s">
        <v>146</v>
      </c>
      <c r="F3" s="399"/>
      <c r="G3" s="399"/>
      <c r="H3" s="399"/>
    </row>
    <row r="4" spans="1:8" ht="12.75" customHeight="1" x14ac:dyDescent="0.2">
      <c r="D4" s="26" t="s">
        <v>123</v>
      </c>
      <c r="E4" s="396" t="s">
        <v>690</v>
      </c>
      <c r="F4" s="396"/>
      <c r="G4" s="396"/>
      <c r="H4" s="396"/>
    </row>
    <row r="5" spans="1:8" x14ac:dyDescent="0.2">
      <c r="B5" s="26"/>
      <c r="C5" s="26"/>
      <c r="D5" s="26"/>
      <c r="E5" s="396" t="s">
        <v>45</v>
      </c>
      <c r="F5" s="396"/>
      <c r="G5" s="396"/>
      <c r="H5" s="396"/>
    </row>
    <row r="6" spans="1:8" x14ac:dyDescent="0.2">
      <c r="B6" s="26"/>
      <c r="C6" s="26"/>
      <c r="D6" s="26"/>
      <c r="E6" s="396" t="s">
        <v>46</v>
      </c>
      <c r="F6" s="396"/>
      <c r="G6" s="396"/>
      <c r="H6" s="396"/>
    </row>
    <row r="7" spans="1:8" x14ac:dyDescent="0.2">
      <c r="B7" s="26"/>
      <c r="C7" s="26"/>
      <c r="D7" s="26"/>
      <c r="E7" s="397" t="s">
        <v>711</v>
      </c>
      <c r="F7" s="397"/>
      <c r="G7" s="397"/>
      <c r="H7" s="397"/>
    </row>
    <row r="8" spans="1:8" x14ac:dyDescent="0.2">
      <c r="B8" s="28"/>
      <c r="E8" s="396" t="s">
        <v>644</v>
      </c>
      <c r="F8" s="396"/>
      <c r="G8" s="396"/>
      <c r="H8" s="396"/>
    </row>
    <row r="9" spans="1:8" x14ac:dyDescent="0.2">
      <c r="B9" s="28"/>
      <c r="E9" s="48"/>
      <c r="F9" s="48"/>
      <c r="G9" s="48"/>
      <c r="H9" s="48"/>
    </row>
    <row r="10" spans="1:8" x14ac:dyDescent="0.2">
      <c r="B10" s="359" t="s">
        <v>592</v>
      </c>
      <c r="C10" s="359"/>
      <c r="D10" s="359"/>
      <c r="E10" s="359"/>
      <c r="F10" s="359"/>
      <c r="G10" s="359"/>
    </row>
    <row r="11" spans="1:8" x14ac:dyDescent="0.2">
      <c r="B11" s="389" t="s">
        <v>598</v>
      </c>
      <c r="C11" s="389"/>
      <c r="D11" s="389"/>
      <c r="E11" s="389"/>
      <c r="F11" s="389"/>
      <c r="G11" s="389"/>
    </row>
    <row r="12" spans="1:8" x14ac:dyDescent="0.2">
      <c r="B12" s="389" t="s">
        <v>599</v>
      </c>
      <c r="C12" s="389"/>
      <c r="D12" s="389"/>
      <c r="E12" s="389"/>
      <c r="F12" s="389"/>
      <c r="G12" s="389"/>
    </row>
    <row r="13" spans="1:8" x14ac:dyDescent="0.2">
      <c r="B13" s="389" t="s">
        <v>636</v>
      </c>
      <c r="C13" s="389"/>
      <c r="D13" s="389"/>
      <c r="E13" s="389"/>
      <c r="F13" s="389"/>
      <c r="G13" s="389"/>
    </row>
    <row r="14" spans="1:8" x14ac:dyDescent="0.2">
      <c r="B14" s="404" t="s">
        <v>639</v>
      </c>
      <c r="C14" s="404"/>
      <c r="D14" s="404"/>
      <c r="E14" s="404"/>
      <c r="F14" s="404"/>
      <c r="G14" s="404"/>
    </row>
    <row r="15" spans="1:8" x14ac:dyDescent="0.2">
      <c r="B15" s="29"/>
      <c r="C15" s="49"/>
      <c r="D15" s="211"/>
      <c r="E15" s="211"/>
      <c r="F15" s="52"/>
      <c r="G15" s="282"/>
      <c r="H15" s="289" t="s">
        <v>33</v>
      </c>
    </row>
    <row r="16" spans="1:8" x14ac:dyDescent="0.2">
      <c r="A16" s="384" t="s">
        <v>47</v>
      </c>
      <c r="B16" s="391" t="s">
        <v>48</v>
      </c>
      <c r="C16" s="393" t="s">
        <v>19</v>
      </c>
      <c r="D16" s="384" t="s">
        <v>20</v>
      </c>
      <c r="E16" s="384" t="s">
        <v>17</v>
      </c>
      <c r="F16" s="384" t="s">
        <v>18</v>
      </c>
      <c r="G16" s="400" t="s">
        <v>637</v>
      </c>
      <c r="H16" s="402" t="s">
        <v>638</v>
      </c>
    </row>
    <row r="17" spans="1:8" x14ac:dyDescent="0.2">
      <c r="A17" s="390"/>
      <c r="B17" s="392"/>
      <c r="C17" s="394"/>
      <c r="D17" s="385"/>
      <c r="E17" s="385"/>
      <c r="F17" s="385"/>
      <c r="G17" s="401"/>
      <c r="H17" s="403"/>
    </row>
    <row r="18" spans="1:8" x14ac:dyDescent="0.2">
      <c r="A18" s="30">
        <v>1</v>
      </c>
      <c r="B18" s="31">
        <v>2</v>
      </c>
      <c r="C18" s="212">
        <v>3</v>
      </c>
      <c r="D18" s="212">
        <v>4</v>
      </c>
      <c r="E18" s="212">
        <v>5</v>
      </c>
      <c r="F18" s="210">
        <v>6</v>
      </c>
      <c r="G18" s="283">
        <v>7</v>
      </c>
      <c r="H18" s="272">
        <v>8</v>
      </c>
    </row>
    <row r="19" spans="1:8" ht="76.5" x14ac:dyDescent="0.2">
      <c r="A19" s="30">
        <v>1</v>
      </c>
      <c r="B19" s="25" t="s">
        <v>49</v>
      </c>
      <c r="C19" s="39" t="s">
        <v>210</v>
      </c>
      <c r="D19" s="33"/>
      <c r="E19" s="33"/>
      <c r="F19" s="33"/>
      <c r="G19" s="284">
        <f>G20+G38+G61+G66+G69+G82+G58</f>
        <v>42611500</v>
      </c>
      <c r="H19" s="51">
        <f>H20+H38+H61+H66+H69+H82+H58</f>
        <v>42430600</v>
      </c>
    </row>
    <row r="20" spans="1:8" ht="38.25" x14ac:dyDescent="0.2">
      <c r="A20" s="34" t="s">
        <v>50</v>
      </c>
      <c r="B20" s="25" t="s">
        <v>51</v>
      </c>
      <c r="C20" s="39" t="s">
        <v>211</v>
      </c>
      <c r="D20" s="33"/>
      <c r="E20" s="33"/>
      <c r="F20" s="33"/>
      <c r="G20" s="284">
        <f>G21+G23+G32</f>
        <v>17955898</v>
      </c>
      <c r="H20" s="51">
        <f>H21+H23+H32</f>
        <v>17793134</v>
      </c>
    </row>
    <row r="21" spans="1:8" ht="51" x14ac:dyDescent="0.2">
      <c r="A21" s="34"/>
      <c r="B21" s="22" t="s">
        <v>180</v>
      </c>
      <c r="C21" s="40" t="s">
        <v>212</v>
      </c>
      <c r="D21" s="33"/>
      <c r="E21" s="33"/>
      <c r="F21" s="33"/>
      <c r="G21" s="284">
        <f>G22</f>
        <v>200000</v>
      </c>
      <c r="H21" s="51">
        <f>H22</f>
        <v>200000</v>
      </c>
    </row>
    <row r="22" spans="1:8" ht="68.25" customHeight="1" x14ac:dyDescent="0.2">
      <c r="A22" s="34"/>
      <c r="B22" s="23" t="s">
        <v>697</v>
      </c>
      <c r="C22" s="40" t="s">
        <v>699</v>
      </c>
      <c r="D22" s="35" t="s">
        <v>29</v>
      </c>
      <c r="E22" s="35" t="s">
        <v>28</v>
      </c>
      <c r="F22" s="35" t="s">
        <v>21</v>
      </c>
      <c r="G22" s="285">
        <v>200000</v>
      </c>
      <c r="H22" s="38">
        <v>200000</v>
      </c>
    </row>
    <row r="23" spans="1:8" ht="25.5" x14ac:dyDescent="0.2">
      <c r="A23" s="34"/>
      <c r="B23" s="22" t="s">
        <v>186</v>
      </c>
      <c r="C23" s="40" t="s">
        <v>213</v>
      </c>
      <c r="D23" s="35"/>
      <c r="E23" s="35"/>
      <c r="F23" s="35"/>
      <c r="G23" s="285">
        <f>G25+G26+G27+G28+G29+G30+G24+G31</f>
        <v>14755898</v>
      </c>
      <c r="H23" s="38">
        <f>H25+H26+H27+H28+H29+H30+H24+H31</f>
        <v>15538134</v>
      </c>
    </row>
    <row r="24" spans="1:8" ht="38.25" hidden="1" x14ac:dyDescent="0.2">
      <c r="A24" s="34"/>
      <c r="B24" s="45" t="s">
        <v>600</v>
      </c>
      <c r="C24" s="40" t="s">
        <v>601</v>
      </c>
      <c r="D24" s="35" t="s">
        <v>293</v>
      </c>
      <c r="E24" s="35" t="s">
        <v>28</v>
      </c>
      <c r="F24" s="35" t="s">
        <v>22</v>
      </c>
      <c r="G24" s="285"/>
      <c r="H24" s="38"/>
    </row>
    <row r="25" spans="1:8" ht="38.25" x14ac:dyDescent="0.2">
      <c r="A25" s="32"/>
      <c r="B25" s="36" t="s">
        <v>214</v>
      </c>
      <c r="C25" s="40" t="s">
        <v>215</v>
      </c>
      <c r="D25" s="35" t="s">
        <v>29</v>
      </c>
      <c r="E25" s="35" t="s">
        <v>28</v>
      </c>
      <c r="F25" s="35" t="s">
        <v>22</v>
      </c>
      <c r="G25" s="285">
        <v>2264000</v>
      </c>
      <c r="H25" s="38">
        <v>2252000</v>
      </c>
    </row>
    <row r="26" spans="1:8" ht="51" x14ac:dyDescent="0.2">
      <c r="A26" s="32"/>
      <c r="B26" s="46" t="s">
        <v>223</v>
      </c>
      <c r="C26" s="40" t="s">
        <v>230</v>
      </c>
      <c r="D26" s="35" t="s">
        <v>29</v>
      </c>
      <c r="E26" s="35" t="s">
        <v>28</v>
      </c>
      <c r="F26" s="35" t="s">
        <v>22</v>
      </c>
      <c r="G26" s="285">
        <v>3000000</v>
      </c>
      <c r="H26" s="38">
        <v>3000000</v>
      </c>
    </row>
    <row r="27" spans="1:8" ht="38.25" x14ac:dyDescent="0.2">
      <c r="A27" s="32"/>
      <c r="B27" s="46" t="s">
        <v>224</v>
      </c>
      <c r="C27" s="40" t="s">
        <v>231</v>
      </c>
      <c r="D27" s="35" t="s">
        <v>29</v>
      </c>
      <c r="E27" s="35" t="s">
        <v>28</v>
      </c>
      <c r="F27" s="35" t="s">
        <v>22</v>
      </c>
      <c r="G27" s="285">
        <v>1000000</v>
      </c>
      <c r="H27" s="38">
        <v>1000000</v>
      </c>
    </row>
    <row r="28" spans="1:8" ht="38.25" x14ac:dyDescent="0.2">
      <c r="A28" s="32"/>
      <c r="B28" s="46" t="s">
        <v>225</v>
      </c>
      <c r="C28" s="40" t="s">
        <v>232</v>
      </c>
      <c r="D28" s="35" t="s">
        <v>29</v>
      </c>
      <c r="E28" s="35" t="s">
        <v>28</v>
      </c>
      <c r="F28" s="35" t="s">
        <v>22</v>
      </c>
      <c r="G28" s="285">
        <v>400000</v>
      </c>
      <c r="H28" s="38">
        <v>500000</v>
      </c>
    </row>
    <row r="29" spans="1:8" ht="51" x14ac:dyDescent="0.2">
      <c r="A29" s="32"/>
      <c r="B29" s="46" t="s">
        <v>226</v>
      </c>
      <c r="C29" s="40" t="s">
        <v>233</v>
      </c>
      <c r="D29" s="35" t="s">
        <v>29</v>
      </c>
      <c r="E29" s="35" t="s">
        <v>28</v>
      </c>
      <c r="F29" s="35" t="s">
        <v>22</v>
      </c>
      <c r="G29" s="285">
        <v>7791898</v>
      </c>
      <c r="H29" s="38">
        <v>8536134</v>
      </c>
    </row>
    <row r="30" spans="1:8" ht="51" x14ac:dyDescent="0.2">
      <c r="A30" s="32"/>
      <c r="B30" s="43" t="s">
        <v>602</v>
      </c>
      <c r="C30" s="17" t="s">
        <v>574</v>
      </c>
      <c r="D30" s="35" t="s">
        <v>29</v>
      </c>
      <c r="E30" s="35" t="s">
        <v>28</v>
      </c>
      <c r="F30" s="35" t="s">
        <v>22</v>
      </c>
      <c r="G30" s="285">
        <v>100000</v>
      </c>
      <c r="H30" s="38"/>
    </row>
    <row r="31" spans="1:8" ht="51" x14ac:dyDescent="0.2">
      <c r="A31" s="32"/>
      <c r="B31" s="46" t="s">
        <v>285</v>
      </c>
      <c r="C31" s="224" t="s">
        <v>635</v>
      </c>
      <c r="D31" s="35" t="s">
        <v>29</v>
      </c>
      <c r="E31" s="35" t="s">
        <v>28</v>
      </c>
      <c r="F31" s="35" t="s">
        <v>22</v>
      </c>
      <c r="G31" s="285">
        <v>200000</v>
      </c>
      <c r="H31" s="38">
        <v>250000</v>
      </c>
    </row>
    <row r="32" spans="1:8" ht="38.25" x14ac:dyDescent="0.2">
      <c r="A32" s="34"/>
      <c r="B32" s="22" t="s">
        <v>181</v>
      </c>
      <c r="C32" s="40" t="s">
        <v>234</v>
      </c>
      <c r="D32" s="33"/>
      <c r="E32" s="33"/>
      <c r="F32" s="33"/>
      <c r="G32" s="284">
        <f>G34+G33+G36+G35+G37</f>
        <v>3000000</v>
      </c>
      <c r="H32" s="51">
        <f>H34+H33+H36+H35+H37</f>
        <v>2055000</v>
      </c>
    </row>
    <row r="33" spans="1:8" ht="63.75" hidden="1" x14ac:dyDescent="0.2">
      <c r="A33" s="34"/>
      <c r="B33" s="23" t="s">
        <v>182</v>
      </c>
      <c r="C33" s="40" t="s">
        <v>235</v>
      </c>
      <c r="D33" s="35" t="s">
        <v>293</v>
      </c>
      <c r="E33" s="35" t="s">
        <v>28</v>
      </c>
      <c r="F33" s="35" t="s">
        <v>25</v>
      </c>
      <c r="G33" s="285"/>
      <c r="H33" s="38"/>
    </row>
    <row r="34" spans="1:8" ht="51" hidden="1" x14ac:dyDescent="0.2">
      <c r="A34" s="32"/>
      <c r="B34" s="46" t="s">
        <v>220</v>
      </c>
      <c r="C34" s="40" t="s">
        <v>236</v>
      </c>
      <c r="D34" s="35" t="s">
        <v>293</v>
      </c>
      <c r="E34" s="35" t="s">
        <v>28</v>
      </c>
      <c r="F34" s="35" t="s">
        <v>25</v>
      </c>
      <c r="G34" s="285"/>
      <c r="H34" s="38"/>
    </row>
    <row r="35" spans="1:8" ht="51" x14ac:dyDescent="0.2">
      <c r="A35" s="32"/>
      <c r="B35" s="43" t="s">
        <v>221</v>
      </c>
      <c r="C35" s="40" t="s">
        <v>237</v>
      </c>
      <c r="D35" s="35" t="s">
        <v>29</v>
      </c>
      <c r="E35" s="35" t="s">
        <v>21</v>
      </c>
      <c r="F35" s="35" t="s">
        <v>24</v>
      </c>
      <c r="G35" s="285">
        <v>2000000</v>
      </c>
      <c r="H35" s="38">
        <v>1055000</v>
      </c>
    </row>
    <row r="36" spans="1:8" ht="51" x14ac:dyDescent="0.2">
      <c r="A36" s="32"/>
      <c r="B36" s="43" t="s">
        <v>221</v>
      </c>
      <c r="C36" s="40" t="s">
        <v>237</v>
      </c>
      <c r="D36" s="35" t="s">
        <v>29</v>
      </c>
      <c r="E36" s="35" t="s">
        <v>28</v>
      </c>
      <c r="F36" s="35" t="s">
        <v>25</v>
      </c>
      <c r="G36" s="285">
        <v>1000000</v>
      </c>
      <c r="H36" s="38">
        <v>1000000</v>
      </c>
    </row>
    <row r="37" spans="1:8" ht="76.5" hidden="1" x14ac:dyDescent="0.2">
      <c r="A37" s="32"/>
      <c r="B37" s="43" t="s">
        <v>604</v>
      </c>
      <c r="C37" s="40" t="s">
        <v>237</v>
      </c>
      <c r="D37" s="35" t="s">
        <v>559</v>
      </c>
      <c r="E37" s="35" t="s">
        <v>28</v>
      </c>
      <c r="F37" s="35" t="s">
        <v>25</v>
      </c>
      <c r="G37" s="285">
        <v>0</v>
      </c>
      <c r="H37" s="38">
        <v>0</v>
      </c>
    </row>
    <row r="38" spans="1:8" ht="38.25" x14ac:dyDescent="0.2">
      <c r="A38" s="34" t="s">
        <v>52</v>
      </c>
      <c r="B38" s="37" t="s">
        <v>53</v>
      </c>
      <c r="C38" s="39" t="s">
        <v>238</v>
      </c>
      <c r="D38" s="34"/>
      <c r="E38" s="34"/>
      <c r="F38" s="33"/>
      <c r="G38" s="284">
        <f>G39+G45+G43+G50+G56+G54</f>
        <v>8754300</v>
      </c>
      <c r="H38" s="51">
        <f>H39+H45+H43+H50+H56+H54</f>
        <v>8908900</v>
      </c>
    </row>
    <row r="39" spans="1:8" ht="25.5" x14ac:dyDescent="0.2">
      <c r="A39" s="34"/>
      <c r="B39" s="22" t="s">
        <v>168</v>
      </c>
      <c r="C39" s="39" t="s">
        <v>239</v>
      </c>
      <c r="D39" s="34"/>
      <c r="E39" s="34"/>
      <c r="F39" s="33"/>
      <c r="G39" s="284">
        <f>G40+G42+G41</f>
        <v>1704300</v>
      </c>
      <c r="H39" s="51">
        <f>H40+H42+H41</f>
        <v>1858900</v>
      </c>
    </row>
    <row r="40" spans="1:8" ht="38.25" x14ac:dyDescent="0.2">
      <c r="A40" s="32"/>
      <c r="B40" s="23" t="s">
        <v>169</v>
      </c>
      <c r="C40" s="40" t="s">
        <v>665</v>
      </c>
      <c r="D40" s="35" t="s">
        <v>29</v>
      </c>
      <c r="E40" s="35" t="s">
        <v>23</v>
      </c>
      <c r="F40" s="35" t="s">
        <v>26</v>
      </c>
      <c r="G40" s="285">
        <v>1704300</v>
      </c>
      <c r="H40" s="38">
        <v>1858900</v>
      </c>
    </row>
    <row r="41" spans="1:8" ht="63.75" hidden="1" x14ac:dyDescent="0.2">
      <c r="A41" s="32"/>
      <c r="B41" s="225" t="s">
        <v>563</v>
      </c>
      <c r="C41" s="223" t="s">
        <v>605</v>
      </c>
      <c r="D41" s="35" t="s">
        <v>293</v>
      </c>
      <c r="E41" s="35" t="s">
        <v>23</v>
      </c>
      <c r="F41" s="35" t="s">
        <v>26</v>
      </c>
      <c r="G41" s="286"/>
      <c r="H41" s="291"/>
    </row>
    <row r="42" spans="1:8" ht="63.75" hidden="1" x14ac:dyDescent="0.2">
      <c r="A42" s="32"/>
      <c r="B42" s="228" t="s">
        <v>567</v>
      </c>
      <c r="C42" s="16" t="s">
        <v>606</v>
      </c>
      <c r="D42" s="35" t="s">
        <v>293</v>
      </c>
      <c r="E42" s="35" t="s">
        <v>23</v>
      </c>
      <c r="F42" s="35" t="s">
        <v>26</v>
      </c>
      <c r="G42" s="285"/>
      <c r="H42" s="38"/>
    </row>
    <row r="43" spans="1:8" ht="25.5" x14ac:dyDescent="0.2">
      <c r="A43" s="32"/>
      <c r="B43" s="22" t="s">
        <v>170</v>
      </c>
      <c r="C43" s="40" t="s">
        <v>241</v>
      </c>
      <c r="D43" s="35"/>
      <c r="E43" s="35"/>
      <c r="F43" s="35"/>
      <c r="G43" s="285">
        <f>G44</f>
        <v>3000000</v>
      </c>
      <c r="H43" s="38">
        <f>H44</f>
        <v>3000000</v>
      </c>
    </row>
    <row r="44" spans="1:8" ht="51" x14ac:dyDescent="0.2">
      <c r="A44" s="32"/>
      <c r="B44" s="23" t="s">
        <v>173</v>
      </c>
      <c r="C44" s="40" t="s">
        <v>242</v>
      </c>
      <c r="D44" s="35" t="s">
        <v>29</v>
      </c>
      <c r="E44" s="35" t="s">
        <v>23</v>
      </c>
      <c r="F44" s="35" t="s">
        <v>27</v>
      </c>
      <c r="G44" s="285">
        <v>3000000</v>
      </c>
      <c r="H44" s="38">
        <v>3000000</v>
      </c>
    </row>
    <row r="45" spans="1:8" s="68" customFormat="1" ht="38.25" x14ac:dyDescent="0.2">
      <c r="A45" s="32"/>
      <c r="B45" s="22" t="s">
        <v>172</v>
      </c>
      <c r="C45" s="40" t="s">
        <v>243</v>
      </c>
      <c r="D45" s="35"/>
      <c r="E45" s="35"/>
      <c r="F45" s="35"/>
      <c r="G45" s="285">
        <f>G46+G47+G48+G49</f>
        <v>1450000</v>
      </c>
      <c r="H45" s="38">
        <f>H46+H47+H48+H49</f>
        <v>1450000</v>
      </c>
    </row>
    <row r="46" spans="1:8" ht="51" x14ac:dyDescent="0.2">
      <c r="A46" s="32"/>
      <c r="B46" s="12" t="s">
        <v>216</v>
      </c>
      <c r="C46" s="40" t="s">
        <v>244</v>
      </c>
      <c r="D46" s="35" t="s">
        <v>29</v>
      </c>
      <c r="E46" s="35" t="s">
        <v>23</v>
      </c>
      <c r="F46" s="35" t="s">
        <v>27</v>
      </c>
      <c r="G46" s="285">
        <v>300000</v>
      </c>
      <c r="H46" s="38">
        <v>300000</v>
      </c>
    </row>
    <row r="47" spans="1:8" ht="38.25" x14ac:dyDescent="0.2">
      <c r="A47" s="32"/>
      <c r="B47" s="23" t="s">
        <v>217</v>
      </c>
      <c r="C47" s="40" t="s">
        <v>245</v>
      </c>
      <c r="D47" s="35" t="s">
        <v>29</v>
      </c>
      <c r="E47" s="35" t="s">
        <v>23</v>
      </c>
      <c r="F47" s="35" t="s">
        <v>27</v>
      </c>
      <c r="G47" s="285">
        <v>300000</v>
      </c>
      <c r="H47" s="38">
        <v>300000</v>
      </c>
    </row>
    <row r="48" spans="1:8" ht="51" hidden="1" x14ac:dyDescent="0.2">
      <c r="A48" s="32"/>
      <c r="B48" s="15" t="s">
        <v>218</v>
      </c>
      <c r="C48" s="40" t="s">
        <v>246</v>
      </c>
      <c r="D48" s="35" t="s">
        <v>293</v>
      </c>
      <c r="E48" s="35" t="s">
        <v>23</v>
      </c>
      <c r="F48" s="35" t="s">
        <v>27</v>
      </c>
      <c r="G48" s="285"/>
      <c r="H48" s="38"/>
    </row>
    <row r="49" spans="1:8" ht="38.25" x14ac:dyDescent="0.2">
      <c r="A49" s="32"/>
      <c r="B49" s="23" t="s">
        <v>219</v>
      </c>
      <c r="C49" s="40" t="s">
        <v>247</v>
      </c>
      <c r="D49" s="35" t="s">
        <v>29</v>
      </c>
      <c r="E49" s="35" t="s">
        <v>23</v>
      </c>
      <c r="F49" s="35" t="s">
        <v>27</v>
      </c>
      <c r="G49" s="285">
        <v>850000</v>
      </c>
      <c r="H49" s="38">
        <v>850000</v>
      </c>
    </row>
    <row r="50" spans="1:8" ht="25.5" x14ac:dyDescent="0.2">
      <c r="A50" s="32"/>
      <c r="B50" s="22" t="s">
        <v>562</v>
      </c>
      <c r="C50" s="40" t="s">
        <v>564</v>
      </c>
      <c r="D50" s="35"/>
      <c r="E50" s="35"/>
      <c r="F50" s="35"/>
      <c r="G50" s="285">
        <f>G51+G53+G52</f>
        <v>2000000</v>
      </c>
      <c r="H50" s="38">
        <f>H51+H53+H52</f>
        <v>2000000</v>
      </c>
    </row>
    <row r="51" spans="1:8" ht="51" hidden="1" x14ac:dyDescent="0.2">
      <c r="A51" s="32"/>
      <c r="B51" s="12" t="s">
        <v>607</v>
      </c>
      <c r="C51" s="40" t="s">
        <v>608</v>
      </c>
      <c r="D51" s="35" t="s">
        <v>293</v>
      </c>
      <c r="E51" s="35" t="s">
        <v>23</v>
      </c>
      <c r="F51" s="35" t="s">
        <v>26</v>
      </c>
      <c r="G51" s="285"/>
      <c r="H51" s="38"/>
    </row>
    <row r="52" spans="1:8" ht="63.75" hidden="1" x14ac:dyDescent="0.2">
      <c r="A52" s="32"/>
      <c r="B52" s="225" t="s">
        <v>563</v>
      </c>
      <c r="C52" s="224" t="s">
        <v>566</v>
      </c>
      <c r="D52" s="35" t="s">
        <v>293</v>
      </c>
      <c r="E52" s="35" t="s">
        <v>23</v>
      </c>
      <c r="F52" s="35" t="s">
        <v>26</v>
      </c>
      <c r="G52" s="286"/>
      <c r="H52" s="291"/>
    </row>
    <row r="53" spans="1:8" ht="63.75" x14ac:dyDescent="0.2">
      <c r="A53" s="32"/>
      <c r="B53" s="226" t="s">
        <v>567</v>
      </c>
      <c r="C53" s="40" t="s">
        <v>568</v>
      </c>
      <c r="D53" s="35" t="s">
        <v>29</v>
      </c>
      <c r="E53" s="35" t="s">
        <v>23</v>
      </c>
      <c r="F53" s="35" t="s">
        <v>26</v>
      </c>
      <c r="G53" s="285">
        <v>2000000</v>
      </c>
      <c r="H53" s="38">
        <v>2000000</v>
      </c>
    </row>
    <row r="54" spans="1:8" ht="38.25" hidden="1" x14ac:dyDescent="0.2">
      <c r="A54" s="32"/>
      <c r="B54" s="274" t="s">
        <v>609</v>
      </c>
      <c r="C54" s="40" t="s">
        <v>610</v>
      </c>
      <c r="D54" s="35"/>
      <c r="E54" s="35"/>
      <c r="F54" s="35"/>
      <c r="G54" s="285">
        <f>G55</f>
        <v>0</v>
      </c>
      <c r="H54" s="38">
        <f>H55</f>
        <v>0</v>
      </c>
    </row>
    <row r="55" spans="1:8" ht="51" hidden="1" x14ac:dyDescent="0.2">
      <c r="A55" s="32"/>
      <c r="B55" s="275" t="s">
        <v>611</v>
      </c>
      <c r="C55" s="40" t="s">
        <v>612</v>
      </c>
      <c r="D55" s="35" t="s">
        <v>293</v>
      </c>
      <c r="E55" s="35" t="s">
        <v>23</v>
      </c>
      <c r="F55" s="35" t="s">
        <v>26</v>
      </c>
      <c r="G55" s="285"/>
      <c r="H55" s="38"/>
    </row>
    <row r="56" spans="1:8" ht="25.5" x14ac:dyDescent="0.2">
      <c r="A56" s="32"/>
      <c r="B56" s="15" t="s">
        <v>557</v>
      </c>
      <c r="C56" s="40" t="s">
        <v>613</v>
      </c>
      <c r="D56" s="35"/>
      <c r="E56" s="35"/>
      <c r="F56" s="35"/>
      <c r="G56" s="285">
        <f>G57</f>
        <v>600000</v>
      </c>
      <c r="H56" s="38">
        <f>H57</f>
        <v>600000</v>
      </c>
    </row>
    <row r="57" spans="1:8" ht="76.5" x14ac:dyDescent="0.2">
      <c r="A57" s="32"/>
      <c r="B57" s="15" t="s">
        <v>560</v>
      </c>
      <c r="C57" s="40" t="s">
        <v>561</v>
      </c>
      <c r="D57" s="35" t="s">
        <v>680</v>
      </c>
      <c r="E57" s="35" t="s">
        <v>23</v>
      </c>
      <c r="F57" s="35" t="s">
        <v>30</v>
      </c>
      <c r="G57" s="285">
        <v>600000</v>
      </c>
      <c r="H57" s="38">
        <v>600000</v>
      </c>
    </row>
    <row r="58" spans="1:8" ht="51" hidden="1" x14ac:dyDescent="0.2">
      <c r="A58" s="34" t="s">
        <v>614</v>
      </c>
      <c r="B58" s="24" t="s">
        <v>615</v>
      </c>
      <c r="C58" s="39" t="s">
        <v>616</v>
      </c>
      <c r="D58" s="33"/>
      <c r="E58" s="33"/>
      <c r="F58" s="33"/>
      <c r="G58" s="284">
        <f>G59</f>
        <v>0</v>
      </c>
      <c r="H58" s="51">
        <f>H59</f>
        <v>0</v>
      </c>
    </row>
    <row r="59" spans="1:8" ht="25.5" hidden="1" x14ac:dyDescent="0.2">
      <c r="A59" s="32"/>
      <c r="B59" s="15" t="s">
        <v>617</v>
      </c>
      <c r="C59" s="40" t="s">
        <v>618</v>
      </c>
      <c r="D59" s="35"/>
      <c r="E59" s="35"/>
      <c r="F59" s="35"/>
      <c r="G59" s="285">
        <f>G60</f>
        <v>0</v>
      </c>
      <c r="H59" s="38">
        <f>H60</f>
        <v>0</v>
      </c>
    </row>
    <row r="60" spans="1:8" ht="51" hidden="1" x14ac:dyDescent="0.2">
      <c r="A60" s="32"/>
      <c r="B60" s="15" t="s">
        <v>619</v>
      </c>
      <c r="C60" s="40" t="s">
        <v>620</v>
      </c>
      <c r="D60" s="35" t="s">
        <v>293</v>
      </c>
      <c r="E60" s="35" t="s">
        <v>22</v>
      </c>
      <c r="F60" s="35" t="s">
        <v>26</v>
      </c>
      <c r="G60" s="285"/>
      <c r="H60" s="38"/>
    </row>
    <row r="61" spans="1:8" ht="38.25" x14ac:dyDescent="0.2">
      <c r="A61" s="44" t="s">
        <v>54</v>
      </c>
      <c r="B61" s="24" t="s">
        <v>273</v>
      </c>
      <c r="C61" s="65" t="s">
        <v>248</v>
      </c>
      <c r="D61" s="66"/>
      <c r="E61" s="66"/>
      <c r="F61" s="66"/>
      <c r="G61" s="287">
        <f>G62</f>
        <v>341800</v>
      </c>
      <c r="H61" s="67">
        <f>H62</f>
        <v>341800</v>
      </c>
    </row>
    <row r="62" spans="1:8" ht="38.25" x14ac:dyDescent="0.2">
      <c r="A62" s="34"/>
      <c r="B62" s="22" t="s">
        <v>164</v>
      </c>
      <c r="C62" s="40" t="s">
        <v>249</v>
      </c>
      <c r="D62" s="35"/>
      <c r="E62" s="35"/>
      <c r="F62" s="35"/>
      <c r="G62" s="285">
        <f>G65+G63+G64</f>
        <v>341800</v>
      </c>
      <c r="H62" s="38">
        <f>H65+H63+H64</f>
        <v>341800</v>
      </c>
    </row>
    <row r="63" spans="1:8" ht="89.25" x14ac:dyDescent="0.2">
      <c r="A63" s="34"/>
      <c r="B63" s="23" t="s">
        <v>165</v>
      </c>
      <c r="C63" s="40" t="s">
        <v>166</v>
      </c>
      <c r="D63" s="35" t="s">
        <v>681</v>
      </c>
      <c r="E63" s="35" t="s">
        <v>25</v>
      </c>
      <c r="F63" s="35" t="s">
        <v>22</v>
      </c>
      <c r="G63" s="285">
        <v>325200</v>
      </c>
      <c r="H63" s="38">
        <v>325200</v>
      </c>
    </row>
    <row r="64" spans="1:8" ht="89.25" hidden="1" x14ac:dyDescent="0.2">
      <c r="A64" s="34"/>
      <c r="B64" s="23" t="s">
        <v>165</v>
      </c>
      <c r="C64" s="40" t="s">
        <v>166</v>
      </c>
      <c r="D64" s="35" t="s">
        <v>292</v>
      </c>
      <c r="E64" s="35" t="s">
        <v>25</v>
      </c>
      <c r="F64" s="35" t="s">
        <v>22</v>
      </c>
      <c r="G64" s="285"/>
      <c r="H64" s="38"/>
    </row>
    <row r="65" spans="1:8" ht="51" x14ac:dyDescent="0.2">
      <c r="A65" s="34"/>
      <c r="B65" s="23" t="s">
        <v>251</v>
      </c>
      <c r="C65" s="40" t="s">
        <v>166</v>
      </c>
      <c r="D65" s="35" t="s">
        <v>29</v>
      </c>
      <c r="E65" s="35" t="s">
        <v>25</v>
      </c>
      <c r="F65" s="35" t="s">
        <v>22</v>
      </c>
      <c r="G65" s="285">
        <v>16600</v>
      </c>
      <c r="H65" s="38">
        <v>16600</v>
      </c>
    </row>
    <row r="66" spans="1:8" ht="38.25" x14ac:dyDescent="0.2">
      <c r="A66" s="34" t="s">
        <v>55</v>
      </c>
      <c r="B66" s="25" t="s">
        <v>56</v>
      </c>
      <c r="C66" s="39" t="s">
        <v>252</v>
      </c>
      <c r="D66" s="47"/>
      <c r="E66" s="47"/>
      <c r="F66" s="33"/>
      <c r="G66" s="284">
        <f>G67</f>
        <v>309600</v>
      </c>
      <c r="H66" s="51">
        <f>H67</f>
        <v>315000</v>
      </c>
    </row>
    <row r="67" spans="1:8" ht="25.5" x14ac:dyDescent="0.2">
      <c r="A67" s="34"/>
      <c r="B67" s="22" t="s">
        <v>191</v>
      </c>
      <c r="C67" s="40" t="s">
        <v>253</v>
      </c>
      <c r="D67" s="47"/>
      <c r="E67" s="47"/>
      <c r="F67" s="33"/>
      <c r="G67" s="284">
        <f>G68</f>
        <v>309600</v>
      </c>
      <c r="H67" s="51">
        <f>H68</f>
        <v>315000</v>
      </c>
    </row>
    <row r="68" spans="1:8" ht="38.25" x14ac:dyDescent="0.2">
      <c r="A68" s="32"/>
      <c r="B68" s="23" t="s">
        <v>193</v>
      </c>
      <c r="C68" s="40" t="s">
        <v>254</v>
      </c>
      <c r="D68" s="35" t="s">
        <v>682</v>
      </c>
      <c r="E68" s="35" t="s">
        <v>31</v>
      </c>
      <c r="F68" s="35" t="s">
        <v>21</v>
      </c>
      <c r="G68" s="285">
        <v>309600</v>
      </c>
      <c r="H68" s="38">
        <v>315000</v>
      </c>
    </row>
    <row r="69" spans="1:8" ht="25.5" x14ac:dyDescent="0.2">
      <c r="A69" s="34" t="s">
        <v>57</v>
      </c>
      <c r="B69" s="25" t="s">
        <v>58</v>
      </c>
      <c r="C69" s="39" t="s">
        <v>199</v>
      </c>
      <c r="D69" s="33"/>
      <c r="E69" s="33"/>
      <c r="F69" s="33"/>
      <c r="G69" s="284">
        <f>G70+G75+G78+G80</f>
        <v>1666513</v>
      </c>
      <c r="H69" s="51">
        <f>H70+H75+H78+H80</f>
        <v>1675278</v>
      </c>
    </row>
    <row r="70" spans="1:8" ht="38.25" x14ac:dyDescent="0.2">
      <c r="A70" s="34"/>
      <c r="B70" s="22" t="s">
        <v>151</v>
      </c>
      <c r="C70" s="40" t="s">
        <v>255</v>
      </c>
      <c r="D70" s="35"/>
      <c r="E70" s="35"/>
      <c r="F70" s="35"/>
      <c r="G70" s="285">
        <f>G71+G72+G73+G74</f>
        <v>1405513</v>
      </c>
      <c r="H70" s="38">
        <f>H71+H72+H73+H74</f>
        <v>1414278</v>
      </c>
    </row>
    <row r="71" spans="1:8" ht="114.75" x14ac:dyDescent="0.2">
      <c r="A71" s="34"/>
      <c r="B71" s="14" t="s">
        <v>256</v>
      </c>
      <c r="C71" s="40" t="s">
        <v>154</v>
      </c>
      <c r="D71" s="35" t="s">
        <v>681</v>
      </c>
      <c r="E71" s="35" t="s">
        <v>21</v>
      </c>
      <c r="F71" s="35" t="s">
        <v>22</v>
      </c>
      <c r="G71" s="285">
        <v>294908</v>
      </c>
      <c r="H71" s="38">
        <v>294908</v>
      </c>
    </row>
    <row r="72" spans="1:8" ht="110.25" hidden="1" customHeight="1" x14ac:dyDescent="0.2">
      <c r="A72" s="34"/>
      <c r="B72" s="14" t="s">
        <v>256</v>
      </c>
      <c r="C72" s="40" t="s">
        <v>154</v>
      </c>
      <c r="D72" s="35" t="s">
        <v>292</v>
      </c>
      <c r="E72" s="35" t="s">
        <v>21</v>
      </c>
      <c r="F72" s="35" t="s">
        <v>22</v>
      </c>
      <c r="G72" s="285"/>
      <c r="H72" s="38"/>
    </row>
    <row r="73" spans="1:8" ht="76.5" x14ac:dyDescent="0.2">
      <c r="A73" s="34"/>
      <c r="B73" s="23" t="s">
        <v>155</v>
      </c>
      <c r="C73" s="40" t="s">
        <v>154</v>
      </c>
      <c r="D73" s="35" t="s">
        <v>29</v>
      </c>
      <c r="E73" s="35" t="s">
        <v>21</v>
      </c>
      <c r="F73" s="35" t="s">
        <v>22</v>
      </c>
      <c r="G73" s="285">
        <v>1109605</v>
      </c>
      <c r="H73" s="38">
        <v>1118370</v>
      </c>
    </row>
    <row r="74" spans="1:8" ht="63.75" x14ac:dyDescent="0.2">
      <c r="A74" s="32"/>
      <c r="B74" s="23" t="s">
        <v>157</v>
      </c>
      <c r="C74" s="40" t="s">
        <v>154</v>
      </c>
      <c r="D74" s="35" t="s">
        <v>680</v>
      </c>
      <c r="E74" s="35" t="s">
        <v>21</v>
      </c>
      <c r="F74" s="35" t="s">
        <v>22</v>
      </c>
      <c r="G74" s="285">
        <v>1000</v>
      </c>
      <c r="H74" s="38">
        <v>1000</v>
      </c>
    </row>
    <row r="75" spans="1:8" ht="51" x14ac:dyDescent="0.2">
      <c r="A75" s="32"/>
      <c r="B75" s="21" t="s">
        <v>159</v>
      </c>
      <c r="C75" s="40" t="s">
        <v>257</v>
      </c>
      <c r="D75" s="35"/>
      <c r="E75" s="35"/>
      <c r="F75" s="35"/>
      <c r="G75" s="285">
        <f>G76+G77</f>
        <v>261000</v>
      </c>
      <c r="H75" s="38">
        <f>H76+H77</f>
        <v>261000</v>
      </c>
    </row>
    <row r="76" spans="1:8" ht="38.25" x14ac:dyDescent="0.2">
      <c r="A76" s="32"/>
      <c r="B76" s="23" t="s">
        <v>161</v>
      </c>
      <c r="C76" s="40" t="s">
        <v>203</v>
      </c>
      <c r="D76" s="35" t="s">
        <v>680</v>
      </c>
      <c r="E76" s="35" t="s">
        <v>21</v>
      </c>
      <c r="F76" s="35" t="s">
        <v>75</v>
      </c>
      <c r="G76" s="285">
        <v>50000</v>
      </c>
      <c r="H76" s="38">
        <v>50000</v>
      </c>
    </row>
    <row r="77" spans="1:8" ht="76.5" x14ac:dyDescent="0.2">
      <c r="A77" s="32"/>
      <c r="B77" s="23" t="s">
        <v>160</v>
      </c>
      <c r="C77" s="40" t="s">
        <v>204</v>
      </c>
      <c r="D77" s="35" t="s">
        <v>680</v>
      </c>
      <c r="E77" s="35" t="s">
        <v>21</v>
      </c>
      <c r="F77" s="35" t="s">
        <v>75</v>
      </c>
      <c r="G77" s="285">
        <v>211000</v>
      </c>
      <c r="H77" s="38">
        <v>211000</v>
      </c>
    </row>
    <row r="78" spans="1:8" ht="25.5" hidden="1" x14ac:dyDescent="0.2">
      <c r="A78" s="32"/>
      <c r="B78" s="21" t="s">
        <v>162</v>
      </c>
      <c r="C78" s="40" t="s">
        <v>258</v>
      </c>
      <c r="D78" s="35"/>
      <c r="E78" s="35"/>
      <c r="F78" s="35"/>
      <c r="G78" s="285">
        <f>G79</f>
        <v>0</v>
      </c>
      <c r="H78" s="38">
        <f>H79</f>
        <v>0</v>
      </c>
    </row>
    <row r="79" spans="1:8" ht="38.25" hidden="1" x14ac:dyDescent="0.2">
      <c r="A79" s="32"/>
      <c r="B79" s="23" t="s">
        <v>163</v>
      </c>
      <c r="C79" s="40" t="s">
        <v>205</v>
      </c>
      <c r="D79" s="35" t="s">
        <v>293</v>
      </c>
      <c r="E79" s="35" t="s">
        <v>210</v>
      </c>
      <c r="F79" s="35" t="s">
        <v>24</v>
      </c>
      <c r="G79" s="285"/>
      <c r="H79" s="38"/>
    </row>
    <row r="80" spans="1:8" ht="25.5" hidden="1" x14ac:dyDescent="0.2">
      <c r="A80" s="32"/>
      <c r="B80" s="22" t="s">
        <v>200</v>
      </c>
      <c r="C80" s="40" t="s">
        <v>259</v>
      </c>
      <c r="D80" s="35"/>
      <c r="E80" s="35"/>
      <c r="F80" s="35"/>
      <c r="G80" s="285">
        <f>G81</f>
        <v>0</v>
      </c>
      <c r="H80" s="38">
        <f>H81</f>
        <v>0</v>
      </c>
    </row>
    <row r="81" spans="1:8" ht="25.5" hidden="1" x14ac:dyDescent="0.2">
      <c r="A81" s="32"/>
      <c r="B81" s="23" t="s">
        <v>287</v>
      </c>
      <c r="C81" s="40" t="s">
        <v>202</v>
      </c>
      <c r="D81" s="35" t="s">
        <v>294</v>
      </c>
      <c r="E81" s="35" t="s">
        <v>24</v>
      </c>
      <c r="F81" s="35" t="s">
        <v>21</v>
      </c>
      <c r="G81" s="288"/>
      <c r="H81" s="55"/>
    </row>
    <row r="82" spans="1:8" ht="38.25" x14ac:dyDescent="0.2">
      <c r="A82" s="34" t="s">
        <v>281</v>
      </c>
      <c r="B82" s="19" t="s">
        <v>274</v>
      </c>
      <c r="C82" s="39" t="s">
        <v>282</v>
      </c>
      <c r="D82" s="33"/>
      <c r="E82" s="33"/>
      <c r="F82" s="33"/>
      <c r="G82" s="284">
        <f>G83+G87+G91</f>
        <v>13583389</v>
      </c>
      <c r="H82" s="51">
        <f>H83+H87+H91</f>
        <v>13396488</v>
      </c>
    </row>
    <row r="83" spans="1:8" ht="25.5" x14ac:dyDescent="0.2">
      <c r="A83" s="34"/>
      <c r="B83" s="46" t="s">
        <v>286</v>
      </c>
      <c r="C83" s="40" t="s">
        <v>283</v>
      </c>
      <c r="D83" s="35"/>
      <c r="E83" s="35"/>
      <c r="F83" s="35"/>
      <c r="G83" s="285">
        <f>G84+G85+G86</f>
        <v>2956550</v>
      </c>
      <c r="H83" s="38">
        <f>H84+H85+H86</f>
        <v>2769649</v>
      </c>
    </row>
    <row r="84" spans="1:8" ht="76.5" x14ac:dyDescent="0.2">
      <c r="A84" s="34"/>
      <c r="B84" s="43" t="s">
        <v>227</v>
      </c>
      <c r="C84" s="40" t="s">
        <v>277</v>
      </c>
      <c r="D84" s="35" t="s">
        <v>681</v>
      </c>
      <c r="E84" s="35" t="s">
        <v>30</v>
      </c>
      <c r="F84" s="35" t="s">
        <v>21</v>
      </c>
      <c r="G84" s="285">
        <v>1638817</v>
      </c>
      <c r="H84" s="38">
        <v>1638817</v>
      </c>
    </row>
    <row r="85" spans="1:8" ht="76.5" hidden="1" x14ac:dyDescent="0.2">
      <c r="A85" s="34"/>
      <c r="B85" s="43" t="s">
        <v>227</v>
      </c>
      <c r="C85" s="40" t="s">
        <v>277</v>
      </c>
      <c r="D85" s="35" t="s">
        <v>295</v>
      </c>
      <c r="E85" s="35" t="s">
        <v>30</v>
      </c>
      <c r="F85" s="35" t="s">
        <v>21</v>
      </c>
      <c r="G85" s="285"/>
      <c r="H85" s="38"/>
    </row>
    <row r="86" spans="1:8" ht="51" x14ac:dyDescent="0.2">
      <c r="A86" s="34"/>
      <c r="B86" s="46" t="s">
        <v>188</v>
      </c>
      <c r="C86" s="40" t="s">
        <v>277</v>
      </c>
      <c r="D86" s="35" t="s">
        <v>29</v>
      </c>
      <c r="E86" s="35" t="s">
        <v>30</v>
      </c>
      <c r="F86" s="35" t="s">
        <v>21</v>
      </c>
      <c r="G86" s="285">
        <v>1317733</v>
      </c>
      <c r="H86" s="38">
        <v>1130832</v>
      </c>
    </row>
    <row r="87" spans="1:8" ht="38.25" x14ac:dyDescent="0.2">
      <c r="A87" s="34"/>
      <c r="B87" s="46" t="s">
        <v>300</v>
      </c>
      <c r="C87" s="40" t="s">
        <v>284</v>
      </c>
      <c r="D87" s="35"/>
      <c r="E87" s="35"/>
      <c r="F87" s="35"/>
      <c r="G87" s="285">
        <f>G88+G89+G90</f>
        <v>576839</v>
      </c>
      <c r="H87" s="38">
        <f>H88+H89+H90</f>
        <v>576839</v>
      </c>
    </row>
    <row r="88" spans="1:8" ht="76.5" x14ac:dyDescent="0.2">
      <c r="A88" s="34"/>
      <c r="B88" s="43" t="s">
        <v>227</v>
      </c>
      <c r="C88" s="40" t="s">
        <v>279</v>
      </c>
      <c r="D88" s="35" t="s">
        <v>681</v>
      </c>
      <c r="E88" s="35" t="s">
        <v>30</v>
      </c>
      <c r="F88" s="35" t="s">
        <v>21</v>
      </c>
      <c r="G88" s="285">
        <v>513436</v>
      </c>
      <c r="H88" s="38">
        <v>513436</v>
      </c>
    </row>
    <row r="89" spans="1:8" ht="76.5" hidden="1" x14ac:dyDescent="0.2">
      <c r="A89" s="34"/>
      <c r="B89" s="43" t="s">
        <v>227</v>
      </c>
      <c r="C89" s="40" t="s">
        <v>279</v>
      </c>
      <c r="D89" s="35" t="s">
        <v>295</v>
      </c>
      <c r="E89" s="35" t="s">
        <v>30</v>
      </c>
      <c r="F89" s="35" t="s">
        <v>21</v>
      </c>
      <c r="G89" s="285"/>
      <c r="H89" s="38"/>
    </row>
    <row r="90" spans="1:8" ht="51" x14ac:dyDescent="0.2">
      <c r="A90" s="34"/>
      <c r="B90" s="46" t="s">
        <v>188</v>
      </c>
      <c r="C90" s="40" t="s">
        <v>279</v>
      </c>
      <c r="D90" s="35" t="s">
        <v>29</v>
      </c>
      <c r="E90" s="35" t="s">
        <v>30</v>
      </c>
      <c r="F90" s="35" t="s">
        <v>21</v>
      </c>
      <c r="G90" s="285">
        <v>63403</v>
      </c>
      <c r="H90" s="38">
        <v>63403</v>
      </c>
    </row>
    <row r="91" spans="1:8" ht="25.5" x14ac:dyDescent="0.2">
      <c r="A91" s="32"/>
      <c r="B91" s="46" t="s">
        <v>228</v>
      </c>
      <c r="C91" s="40" t="s">
        <v>301</v>
      </c>
      <c r="D91" s="35"/>
      <c r="E91" s="35"/>
      <c r="F91" s="35"/>
      <c r="G91" s="285">
        <f>G92+G93</f>
        <v>10050000</v>
      </c>
      <c r="H91" s="38">
        <f>H92+H93</f>
        <v>10050000</v>
      </c>
    </row>
    <row r="92" spans="1:8" ht="51" x14ac:dyDescent="0.2">
      <c r="A92" s="32"/>
      <c r="B92" s="43" t="s">
        <v>229</v>
      </c>
      <c r="C92" s="40" t="s">
        <v>298</v>
      </c>
      <c r="D92" s="35" t="s">
        <v>683</v>
      </c>
      <c r="E92" s="35" t="s">
        <v>75</v>
      </c>
      <c r="F92" s="35" t="s">
        <v>25</v>
      </c>
      <c r="G92" s="285">
        <v>10000000</v>
      </c>
      <c r="H92" s="38">
        <v>10000000</v>
      </c>
    </row>
    <row r="93" spans="1:8" ht="51" x14ac:dyDescent="0.2">
      <c r="A93" s="32"/>
      <c r="B93" s="43" t="s">
        <v>575</v>
      </c>
      <c r="C93" s="276" t="s">
        <v>576</v>
      </c>
      <c r="D93" s="34" t="s">
        <v>29</v>
      </c>
      <c r="E93" s="34" t="s">
        <v>75</v>
      </c>
      <c r="F93" s="34" t="s">
        <v>25</v>
      </c>
      <c r="G93" s="288">
        <v>50000</v>
      </c>
      <c r="H93" s="55">
        <v>50000</v>
      </c>
    </row>
    <row r="95" spans="1:8" x14ac:dyDescent="0.2">
      <c r="A95" s="383" t="s">
        <v>530</v>
      </c>
      <c r="B95" s="383"/>
    </row>
    <row r="96" spans="1:8" x14ac:dyDescent="0.2">
      <c r="A96" s="383" t="s">
        <v>346</v>
      </c>
      <c r="B96" s="383"/>
      <c r="D96" s="48"/>
      <c r="G96" s="398" t="s">
        <v>347</v>
      </c>
      <c r="H96" s="398"/>
    </row>
  </sheetData>
  <mergeCells count="24">
    <mergeCell ref="A95:B95"/>
    <mergeCell ref="A96:B96"/>
    <mergeCell ref="H16:H17"/>
    <mergeCell ref="B14:G14"/>
    <mergeCell ref="B10:G10"/>
    <mergeCell ref="B11:G11"/>
    <mergeCell ref="B12:G12"/>
    <mergeCell ref="B13:G13"/>
    <mergeCell ref="A16:A17"/>
    <mergeCell ref="B16:B17"/>
    <mergeCell ref="C16:C17"/>
    <mergeCell ref="D16:D17"/>
    <mergeCell ref="E16:E17"/>
    <mergeCell ref="E6:H6"/>
    <mergeCell ref="E7:H7"/>
    <mergeCell ref="E8:H8"/>
    <mergeCell ref="G96:H96"/>
    <mergeCell ref="E1:H1"/>
    <mergeCell ref="E2:H2"/>
    <mergeCell ref="E3:H3"/>
    <mergeCell ref="E5:H5"/>
    <mergeCell ref="F16:F17"/>
    <mergeCell ref="G16:G17"/>
    <mergeCell ref="E4:H4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workbookViewId="0">
      <selection sqref="A1:XFD1048576"/>
    </sheetView>
  </sheetViews>
  <sheetFormatPr defaultRowHeight="12.75" x14ac:dyDescent="0.2"/>
  <cols>
    <col min="1" max="1" width="24.140625" style="96" customWidth="1"/>
    <col min="2" max="2" width="49.42578125" style="96" customWidth="1"/>
    <col min="3" max="3" width="12.7109375" style="96" customWidth="1"/>
    <col min="4" max="5" width="9.140625" style="96"/>
    <col min="6" max="6" width="11.7109375" style="96" bestFit="1" customWidth="1"/>
    <col min="7" max="252" width="9.140625" style="96"/>
    <col min="253" max="253" width="7.140625" style="96" customWidth="1"/>
    <col min="254" max="254" width="20.85546875" style="96" customWidth="1"/>
    <col min="255" max="255" width="41.28515625" style="96" customWidth="1"/>
    <col min="256" max="256" width="10.5703125" style="96" customWidth="1"/>
    <col min="257" max="258" width="10.7109375" style="96" customWidth="1"/>
    <col min="259" max="259" width="10.85546875" style="96" customWidth="1"/>
    <col min="260" max="261" width="9.140625" style="96"/>
    <col min="262" max="262" width="11.7109375" style="96" bestFit="1" customWidth="1"/>
    <col min="263" max="508" width="9.140625" style="96"/>
    <col min="509" max="509" width="7.140625" style="96" customWidth="1"/>
    <col min="510" max="510" width="20.85546875" style="96" customWidth="1"/>
    <col min="511" max="511" width="41.28515625" style="96" customWidth="1"/>
    <col min="512" max="512" width="10.5703125" style="96" customWidth="1"/>
    <col min="513" max="514" width="10.7109375" style="96" customWidth="1"/>
    <col min="515" max="515" width="10.85546875" style="96" customWidth="1"/>
    <col min="516" max="517" width="9.140625" style="96"/>
    <col min="518" max="518" width="11.7109375" style="96" bestFit="1" customWidth="1"/>
    <col min="519" max="764" width="9.140625" style="96"/>
    <col min="765" max="765" width="7.140625" style="96" customWidth="1"/>
    <col min="766" max="766" width="20.85546875" style="96" customWidth="1"/>
    <col min="767" max="767" width="41.28515625" style="96" customWidth="1"/>
    <col min="768" max="768" width="10.5703125" style="96" customWidth="1"/>
    <col min="769" max="770" width="10.7109375" style="96" customWidth="1"/>
    <col min="771" max="771" width="10.85546875" style="96" customWidth="1"/>
    <col min="772" max="773" width="9.140625" style="96"/>
    <col min="774" max="774" width="11.7109375" style="96" bestFit="1" customWidth="1"/>
    <col min="775" max="1020" width="9.140625" style="96"/>
    <col min="1021" max="1021" width="7.140625" style="96" customWidth="1"/>
    <col min="1022" max="1022" width="20.85546875" style="96" customWidth="1"/>
    <col min="1023" max="1023" width="41.28515625" style="96" customWidth="1"/>
    <col min="1024" max="1024" width="10.5703125" style="96" customWidth="1"/>
    <col min="1025" max="1026" width="10.7109375" style="96" customWidth="1"/>
    <col min="1027" max="1027" width="10.85546875" style="96" customWidth="1"/>
    <col min="1028" max="1029" width="9.140625" style="96"/>
    <col min="1030" max="1030" width="11.7109375" style="96" bestFit="1" customWidth="1"/>
    <col min="1031" max="1276" width="9.140625" style="96"/>
    <col min="1277" max="1277" width="7.140625" style="96" customWidth="1"/>
    <col min="1278" max="1278" width="20.85546875" style="96" customWidth="1"/>
    <col min="1279" max="1279" width="41.28515625" style="96" customWidth="1"/>
    <col min="1280" max="1280" width="10.5703125" style="96" customWidth="1"/>
    <col min="1281" max="1282" width="10.7109375" style="96" customWidth="1"/>
    <col min="1283" max="1283" width="10.85546875" style="96" customWidth="1"/>
    <col min="1284" max="1285" width="9.140625" style="96"/>
    <col min="1286" max="1286" width="11.7109375" style="96" bestFit="1" customWidth="1"/>
    <col min="1287" max="1532" width="9.140625" style="96"/>
    <col min="1533" max="1533" width="7.140625" style="96" customWidth="1"/>
    <col min="1534" max="1534" width="20.85546875" style="96" customWidth="1"/>
    <col min="1535" max="1535" width="41.28515625" style="96" customWidth="1"/>
    <col min="1536" max="1536" width="10.5703125" style="96" customWidth="1"/>
    <col min="1537" max="1538" width="10.7109375" style="96" customWidth="1"/>
    <col min="1539" max="1539" width="10.85546875" style="96" customWidth="1"/>
    <col min="1540" max="1541" width="9.140625" style="96"/>
    <col min="1542" max="1542" width="11.7109375" style="96" bestFit="1" customWidth="1"/>
    <col min="1543" max="1788" width="9.140625" style="96"/>
    <col min="1789" max="1789" width="7.140625" style="96" customWidth="1"/>
    <col min="1790" max="1790" width="20.85546875" style="96" customWidth="1"/>
    <col min="1791" max="1791" width="41.28515625" style="96" customWidth="1"/>
    <col min="1792" max="1792" width="10.5703125" style="96" customWidth="1"/>
    <col min="1793" max="1794" width="10.7109375" style="96" customWidth="1"/>
    <col min="1795" max="1795" width="10.85546875" style="96" customWidth="1"/>
    <col min="1796" max="1797" width="9.140625" style="96"/>
    <col min="1798" max="1798" width="11.7109375" style="96" bestFit="1" customWidth="1"/>
    <col min="1799" max="2044" width="9.140625" style="96"/>
    <col min="2045" max="2045" width="7.140625" style="96" customWidth="1"/>
    <col min="2046" max="2046" width="20.85546875" style="96" customWidth="1"/>
    <col min="2047" max="2047" width="41.28515625" style="96" customWidth="1"/>
    <col min="2048" max="2048" width="10.5703125" style="96" customWidth="1"/>
    <col min="2049" max="2050" width="10.7109375" style="96" customWidth="1"/>
    <col min="2051" max="2051" width="10.85546875" style="96" customWidth="1"/>
    <col min="2052" max="2053" width="9.140625" style="96"/>
    <col min="2054" max="2054" width="11.7109375" style="96" bestFit="1" customWidth="1"/>
    <col min="2055" max="2300" width="9.140625" style="96"/>
    <col min="2301" max="2301" width="7.140625" style="96" customWidth="1"/>
    <col min="2302" max="2302" width="20.85546875" style="96" customWidth="1"/>
    <col min="2303" max="2303" width="41.28515625" style="96" customWidth="1"/>
    <col min="2304" max="2304" width="10.5703125" style="96" customWidth="1"/>
    <col min="2305" max="2306" width="10.7109375" style="96" customWidth="1"/>
    <col min="2307" max="2307" width="10.85546875" style="96" customWidth="1"/>
    <col min="2308" max="2309" width="9.140625" style="96"/>
    <col min="2310" max="2310" width="11.7109375" style="96" bestFit="1" customWidth="1"/>
    <col min="2311" max="2556" width="9.140625" style="96"/>
    <col min="2557" max="2557" width="7.140625" style="96" customWidth="1"/>
    <col min="2558" max="2558" width="20.85546875" style="96" customWidth="1"/>
    <col min="2559" max="2559" width="41.28515625" style="96" customWidth="1"/>
    <col min="2560" max="2560" width="10.5703125" style="96" customWidth="1"/>
    <col min="2561" max="2562" width="10.7109375" style="96" customWidth="1"/>
    <col min="2563" max="2563" width="10.85546875" style="96" customWidth="1"/>
    <col min="2564" max="2565" width="9.140625" style="96"/>
    <col min="2566" max="2566" width="11.7109375" style="96" bestFit="1" customWidth="1"/>
    <col min="2567" max="2812" width="9.140625" style="96"/>
    <col min="2813" max="2813" width="7.140625" style="96" customWidth="1"/>
    <col min="2814" max="2814" width="20.85546875" style="96" customWidth="1"/>
    <col min="2815" max="2815" width="41.28515625" style="96" customWidth="1"/>
    <col min="2816" max="2816" width="10.5703125" style="96" customWidth="1"/>
    <col min="2817" max="2818" width="10.7109375" style="96" customWidth="1"/>
    <col min="2819" max="2819" width="10.85546875" style="96" customWidth="1"/>
    <col min="2820" max="2821" width="9.140625" style="96"/>
    <col min="2822" max="2822" width="11.7109375" style="96" bestFit="1" customWidth="1"/>
    <col min="2823" max="3068" width="9.140625" style="96"/>
    <col min="3069" max="3069" width="7.140625" style="96" customWidth="1"/>
    <col min="3070" max="3070" width="20.85546875" style="96" customWidth="1"/>
    <col min="3071" max="3071" width="41.28515625" style="96" customWidth="1"/>
    <col min="3072" max="3072" width="10.5703125" style="96" customWidth="1"/>
    <col min="3073" max="3074" width="10.7109375" style="96" customWidth="1"/>
    <col min="3075" max="3075" width="10.85546875" style="96" customWidth="1"/>
    <col min="3076" max="3077" width="9.140625" style="96"/>
    <col min="3078" max="3078" width="11.7109375" style="96" bestFit="1" customWidth="1"/>
    <col min="3079" max="3324" width="9.140625" style="96"/>
    <col min="3325" max="3325" width="7.140625" style="96" customWidth="1"/>
    <col min="3326" max="3326" width="20.85546875" style="96" customWidth="1"/>
    <col min="3327" max="3327" width="41.28515625" style="96" customWidth="1"/>
    <col min="3328" max="3328" width="10.5703125" style="96" customWidth="1"/>
    <col min="3329" max="3330" width="10.7109375" style="96" customWidth="1"/>
    <col min="3331" max="3331" width="10.85546875" style="96" customWidth="1"/>
    <col min="3332" max="3333" width="9.140625" style="96"/>
    <col min="3334" max="3334" width="11.7109375" style="96" bestFit="1" customWidth="1"/>
    <col min="3335" max="3580" width="9.140625" style="96"/>
    <col min="3581" max="3581" width="7.140625" style="96" customWidth="1"/>
    <col min="3582" max="3582" width="20.85546875" style="96" customWidth="1"/>
    <col min="3583" max="3583" width="41.28515625" style="96" customWidth="1"/>
    <col min="3584" max="3584" width="10.5703125" style="96" customWidth="1"/>
    <col min="3585" max="3586" width="10.7109375" style="96" customWidth="1"/>
    <col min="3587" max="3587" width="10.85546875" style="96" customWidth="1"/>
    <col min="3588" max="3589" width="9.140625" style="96"/>
    <col min="3590" max="3590" width="11.7109375" style="96" bestFit="1" customWidth="1"/>
    <col min="3591" max="3836" width="9.140625" style="96"/>
    <col min="3837" max="3837" width="7.140625" style="96" customWidth="1"/>
    <col min="3838" max="3838" width="20.85546875" style="96" customWidth="1"/>
    <col min="3839" max="3839" width="41.28515625" style="96" customWidth="1"/>
    <col min="3840" max="3840" width="10.5703125" style="96" customWidth="1"/>
    <col min="3841" max="3842" width="10.7109375" style="96" customWidth="1"/>
    <col min="3843" max="3843" width="10.85546875" style="96" customWidth="1"/>
    <col min="3844" max="3845" width="9.140625" style="96"/>
    <col min="3846" max="3846" width="11.7109375" style="96" bestFit="1" customWidth="1"/>
    <col min="3847" max="4092" width="9.140625" style="96"/>
    <col min="4093" max="4093" width="7.140625" style="96" customWidth="1"/>
    <col min="4094" max="4094" width="20.85546875" style="96" customWidth="1"/>
    <col min="4095" max="4095" width="41.28515625" style="96" customWidth="1"/>
    <col min="4096" max="4096" width="10.5703125" style="96" customWidth="1"/>
    <col min="4097" max="4098" width="10.7109375" style="96" customWidth="1"/>
    <col min="4099" max="4099" width="10.85546875" style="96" customWidth="1"/>
    <col min="4100" max="4101" width="9.140625" style="96"/>
    <col min="4102" max="4102" width="11.7109375" style="96" bestFit="1" customWidth="1"/>
    <col min="4103" max="4348" width="9.140625" style="96"/>
    <col min="4349" max="4349" width="7.140625" style="96" customWidth="1"/>
    <col min="4350" max="4350" width="20.85546875" style="96" customWidth="1"/>
    <col min="4351" max="4351" width="41.28515625" style="96" customWidth="1"/>
    <col min="4352" max="4352" width="10.5703125" style="96" customWidth="1"/>
    <col min="4353" max="4354" width="10.7109375" style="96" customWidth="1"/>
    <col min="4355" max="4355" width="10.85546875" style="96" customWidth="1"/>
    <col min="4356" max="4357" width="9.140625" style="96"/>
    <col min="4358" max="4358" width="11.7109375" style="96" bestFit="1" customWidth="1"/>
    <col min="4359" max="4604" width="9.140625" style="96"/>
    <col min="4605" max="4605" width="7.140625" style="96" customWidth="1"/>
    <col min="4606" max="4606" width="20.85546875" style="96" customWidth="1"/>
    <col min="4607" max="4607" width="41.28515625" style="96" customWidth="1"/>
    <col min="4608" max="4608" width="10.5703125" style="96" customWidth="1"/>
    <col min="4609" max="4610" width="10.7109375" style="96" customWidth="1"/>
    <col min="4611" max="4611" width="10.85546875" style="96" customWidth="1"/>
    <col min="4612" max="4613" width="9.140625" style="96"/>
    <col min="4614" max="4614" width="11.7109375" style="96" bestFit="1" customWidth="1"/>
    <col min="4615" max="4860" width="9.140625" style="96"/>
    <col min="4861" max="4861" width="7.140625" style="96" customWidth="1"/>
    <col min="4862" max="4862" width="20.85546875" style="96" customWidth="1"/>
    <col min="4863" max="4863" width="41.28515625" style="96" customWidth="1"/>
    <col min="4864" max="4864" width="10.5703125" style="96" customWidth="1"/>
    <col min="4865" max="4866" width="10.7109375" style="96" customWidth="1"/>
    <col min="4867" max="4867" width="10.85546875" style="96" customWidth="1"/>
    <col min="4868" max="4869" width="9.140625" style="96"/>
    <col min="4870" max="4870" width="11.7109375" style="96" bestFit="1" customWidth="1"/>
    <col min="4871" max="5116" width="9.140625" style="96"/>
    <col min="5117" max="5117" width="7.140625" style="96" customWidth="1"/>
    <col min="5118" max="5118" width="20.85546875" style="96" customWidth="1"/>
    <col min="5119" max="5119" width="41.28515625" style="96" customWidth="1"/>
    <col min="5120" max="5120" width="10.5703125" style="96" customWidth="1"/>
    <col min="5121" max="5122" width="10.7109375" style="96" customWidth="1"/>
    <col min="5123" max="5123" width="10.85546875" style="96" customWidth="1"/>
    <col min="5124" max="5125" width="9.140625" style="96"/>
    <col min="5126" max="5126" width="11.7109375" style="96" bestFit="1" customWidth="1"/>
    <col min="5127" max="5372" width="9.140625" style="96"/>
    <col min="5373" max="5373" width="7.140625" style="96" customWidth="1"/>
    <col min="5374" max="5374" width="20.85546875" style="96" customWidth="1"/>
    <col min="5375" max="5375" width="41.28515625" style="96" customWidth="1"/>
    <col min="5376" max="5376" width="10.5703125" style="96" customWidth="1"/>
    <col min="5377" max="5378" width="10.7109375" style="96" customWidth="1"/>
    <col min="5379" max="5379" width="10.85546875" style="96" customWidth="1"/>
    <col min="5380" max="5381" width="9.140625" style="96"/>
    <col min="5382" max="5382" width="11.7109375" style="96" bestFit="1" customWidth="1"/>
    <col min="5383" max="5628" width="9.140625" style="96"/>
    <col min="5629" max="5629" width="7.140625" style="96" customWidth="1"/>
    <col min="5630" max="5630" width="20.85546875" style="96" customWidth="1"/>
    <col min="5631" max="5631" width="41.28515625" style="96" customWidth="1"/>
    <col min="5632" max="5632" width="10.5703125" style="96" customWidth="1"/>
    <col min="5633" max="5634" width="10.7109375" style="96" customWidth="1"/>
    <col min="5635" max="5635" width="10.85546875" style="96" customWidth="1"/>
    <col min="5636" max="5637" width="9.140625" style="96"/>
    <col min="5638" max="5638" width="11.7109375" style="96" bestFit="1" customWidth="1"/>
    <col min="5639" max="5884" width="9.140625" style="96"/>
    <col min="5885" max="5885" width="7.140625" style="96" customWidth="1"/>
    <col min="5886" max="5886" width="20.85546875" style="96" customWidth="1"/>
    <col min="5887" max="5887" width="41.28515625" style="96" customWidth="1"/>
    <col min="5888" max="5888" width="10.5703125" style="96" customWidth="1"/>
    <col min="5889" max="5890" width="10.7109375" style="96" customWidth="1"/>
    <col min="5891" max="5891" width="10.85546875" style="96" customWidth="1"/>
    <col min="5892" max="5893" width="9.140625" style="96"/>
    <col min="5894" max="5894" width="11.7109375" style="96" bestFit="1" customWidth="1"/>
    <col min="5895" max="6140" width="9.140625" style="96"/>
    <col min="6141" max="6141" width="7.140625" style="96" customWidth="1"/>
    <col min="6142" max="6142" width="20.85546875" style="96" customWidth="1"/>
    <col min="6143" max="6143" width="41.28515625" style="96" customWidth="1"/>
    <col min="6144" max="6144" width="10.5703125" style="96" customWidth="1"/>
    <col min="6145" max="6146" width="10.7109375" style="96" customWidth="1"/>
    <col min="6147" max="6147" width="10.85546875" style="96" customWidth="1"/>
    <col min="6148" max="6149" width="9.140625" style="96"/>
    <col min="6150" max="6150" width="11.7109375" style="96" bestFit="1" customWidth="1"/>
    <col min="6151" max="6396" width="9.140625" style="96"/>
    <col min="6397" max="6397" width="7.140625" style="96" customWidth="1"/>
    <col min="6398" max="6398" width="20.85546875" style="96" customWidth="1"/>
    <col min="6399" max="6399" width="41.28515625" style="96" customWidth="1"/>
    <col min="6400" max="6400" width="10.5703125" style="96" customWidth="1"/>
    <col min="6401" max="6402" width="10.7109375" style="96" customWidth="1"/>
    <col min="6403" max="6403" width="10.85546875" style="96" customWidth="1"/>
    <col min="6404" max="6405" width="9.140625" style="96"/>
    <col min="6406" max="6406" width="11.7109375" style="96" bestFit="1" customWidth="1"/>
    <col min="6407" max="6652" width="9.140625" style="96"/>
    <col min="6653" max="6653" width="7.140625" style="96" customWidth="1"/>
    <col min="6654" max="6654" width="20.85546875" style="96" customWidth="1"/>
    <col min="6655" max="6655" width="41.28515625" style="96" customWidth="1"/>
    <col min="6656" max="6656" width="10.5703125" style="96" customWidth="1"/>
    <col min="6657" max="6658" width="10.7109375" style="96" customWidth="1"/>
    <col min="6659" max="6659" width="10.85546875" style="96" customWidth="1"/>
    <col min="6660" max="6661" width="9.140625" style="96"/>
    <col min="6662" max="6662" width="11.7109375" style="96" bestFit="1" customWidth="1"/>
    <col min="6663" max="6908" width="9.140625" style="96"/>
    <col min="6909" max="6909" width="7.140625" style="96" customWidth="1"/>
    <col min="6910" max="6910" width="20.85546875" style="96" customWidth="1"/>
    <col min="6911" max="6911" width="41.28515625" style="96" customWidth="1"/>
    <col min="6912" max="6912" width="10.5703125" style="96" customWidth="1"/>
    <col min="6913" max="6914" width="10.7109375" style="96" customWidth="1"/>
    <col min="6915" max="6915" width="10.85546875" style="96" customWidth="1"/>
    <col min="6916" max="6917" width="9.140625" style="96"/>
    <col min="6918" max="6918" width="11.7109375" style="96" bestFit="1" customWidth="1"/>
    <col min="6919" max="7164" width="9.140625" style="96"/>
    <col min="7165" max="7165" width="7.140625" style="96" customWidth="1"/>
    <col min="7166" max="7166" width="20.85546875" style="96" customWidth="1"/>
    <col min="7167" max="7167" width="41.28515625" style="96" customWidth="1"/>
    <col min="7168" max="7168" width="10.5703125" style="96" customWidth="1"/>
    <col min="7169" max="7170" width="10.7109375" style="96" customWidth="1"/>
    <col min="7171" max="7171" width="10.85546875" style="96" customWidth="1"/>
    <col min="7172" max="7173" width="9.140625" style="96"/>
    <col min="7174" max="7174" width="11.7109375" style="96" bestFit="1" customWidth="1"/>
    <col min="7175" max="7420" width="9.140625" style="96"/>
    <col min="7421" max="7421" width="7.140625" style="96" customWidth="1"/>
    <col min="7422" max="7422" width="20.85546875" style="96" customWidth="1"/>
    <col min="7423" max="7423" width="41.28515625" style="96" customWidth="1"/>
    <col min="7424" max="7424" width="10.5703125" style="96" customWidth="1"/>
    <col min="7425" max="7426" width="10.7109375" style="96" customWidth="1"/>
    <col min="7427" max="7427" width="10.85546875" style="96" customWidth="1"/>
    <col min="7428" max="7429" width="9.140625" style="96"/>
    <col min="7430" max="7430" width="11.7109375" style="96" bestFit="1" customWidth="1"/>
    <col min="7431" max="7676" width="9.140625" style="96"/>
    <col min="7677" max="7677" width="7.140625" style="96" customWidth="1"/>
    <col min="7678" max="7678" width="20.85546875" style="96" customWidth="1"/>
    <col min="7679" max="7679" width="41.28515625" style="96" customWidth="1"/>
    <col min="7680" max="7680" width="10.5703125" style="96" customWidth="1"/>
    <col min="7681" max="7682" width="10.7109375" style="96" customWidth="1"/>
    <col min="7683" max="7683" width="10.85546875" style="96" customWidth="1"/>
    <col min="7684" max="7685" width="9.140625" style="96"/>
    <col min="7686" max="7686" width="11.7109375" style="96" bestFit="1" customWidth="1"/>
    <col min="7687" max="7932" width="9.140625" style="96"/>
    <col min="7933" max="7933" width="7.140625" style="96" customWidth="1"/>
    <col min="7934" max="7934" width="20.85546875" style="96" customWidth="1"/>
    <col min="7935" max="7935" width="41.28515625" style="96" customWidth="1"/>
    <col min="7936" max="7936" width="10.5703125" style="96" customWidth="1"/>
    <col min="7937" max="7938" width="10.7109375" style="96" customWidth="1"/>
    <col min="7939" max="7939" width="10.85546875" style="96" customWidth="1"/>
    <col min="7940" max="7941" width="9.140625" style="96"/>
    <col min="7942" max="7942" width="11.7109375" style="96" bestFit="1" customWidth="1"/>
    <col min="7943" max="8188" width="9.140625" style="96"/>
    <col min="8189" max="8189" width="7.140625" style="96" customWidth="1"/>
    <col min="8190" max="8190" width="20.85546875" style="96" customWidth="1"/>
    <col min="8191" max="8191" width="41.28515625" style="96" customWidth="1"/>
    <col min="8192" max="8192" width="10.5703125" style="96" customWidth="1"/>
    <col min="8193" max="8194" width="10.7109375" style="96" customWidth="1"/>
    <col min="8195" max="8195" width="10.85546875" style="96" customWidth="1"/>
    <col min="8196" max="8197" width="9.140625" style="96"/>
    <col min="8198" max="8198" width="11.7109375" style="96" bestFit="1" customWidth="1"/>
    <col min="8199" max="8444" width="9.140625" style="96"/>
    <col min="8445" max="8445" width="7.140625" style="96" customWidth="1"/>
    <col min="8446" max="8446" width="20.85546875" style="96" customWidth="1"/>
    <col min="8447" max="8447" width="41.28515625" style="96" customWidth="1"/>
    <col min="8448" max="8448" width="10.5703125" style="96" customWidth="1"/>
    <col min="8449" max="8450" width="10.7109375" style="96" customWidth="1"/>
    <col min="8451" max="8451" width="10.85546875" style="96" customWidth="1"/>
    <col min="8452" max="8453" width="9.140625" style="96"/>
    <col min="8454" max="8454" width="11.7109375" style="96" bestFit="1" customWidth="1"/>
    <col min="8455" max="8700" width="9.140625" style="96"/>
    <col min="8701" max="8701" width="7.140625" style="96" customWidth="1"/>
    <col min="8702" max="8702" width="20.85546875" style="96" customWidth="1"/>
    <col min="8703" max="8703" width="41.28515625" style="96" customWidth="1"/>
    <col min="8704" max="8704" width="10.5703125" style="96" customWidth="1"/>
    <col min="8705" max="8706" width="10.7109375" style="96" customWidth="1"/>
    <col min="8707" max="8707" width="10.85546875" style="96" customWidth="1"/>
    <col min="8708" max="8709" width="9.140625" style="96"/>
    <col min="8710" max="8710" width="11.7109375" style="96" bestFit="1" customWidth="1"/>
    <col min="8711" max="8956" width="9.140625" style="96"/>
    <col min="8957" max="8957" width="7.140625" style="96" customWidth="1"/>
    <col min="8958" max="8958" width="20.85546875" style="96" customWidth="1"/>
    <col min="8959" max="8959" width="41.28515625" style="96" customWidth="1"/>
    <col min="8960" max="8960" width="10.5703125" style="96" customWidth="1"/>
    <col min="8961" max="8962" width="10.7109375" style="96" customWidth="1"/>
    <col min="8963" max="8963" width="10.85546875" style="96" customWidth="1"/>
    <col min="8964" max="8965" width="9.140625" style="96"/>
    <col min="8966" max="8966" width="11.7109375" style="96" bestFit="1" customWidth="1"/>
    <col min="8967" max="9212" width="9.140625" style="96"/>
    <col min="9213" max="9213" width="7.140625" style="96" customWidth="1"/>
    <col min="9214" max="9214" width="20.85546875" style="96" customWidth="1"/>
    <col min="9215" max="9215" width="41.28515625" style="96" customWidth="1"/>
    <col min="9216" max="9216" width="10.5703125" style="96" customWidth="1"/>
    <col min="9217" max="9218" width="10.7109375" style="96" customWidth="1"/>
    <col min="9219" max="9219" width="10.85546875" style="96" customWidth="1"/>
    <col min="9220" max="9221" width="9.140625" style="96"/>
    <col min="9222" max="9222" width="11.7109375" style="96" bestFit="1" customWidth="1"/>
    <col min="9223" max="9468" width="9.140625" style="96"/>
    <col min="9469" max="9469" width="7.140625" style="96" customWidth="1"/>
    <col min="9470" max="9470" width="20.85546875" style="96" customWidth="1"/>
    <col min="9471" max="9471" width="41.28515625" style="96" customWidth="1"/>
    <col min="9472" max="9472" width="10.5703125" style="96" customWidth="1"/>
    <col min="9473" max="9474" width="10.7109375" style="96" customWidth="1"/>
    <col min="9475" max="9475" width="10.85546875" style="96" customWidth="1"/>
    <col min="9476" max="9477" width="9.140625" style="96"/>
    <col min="9478" max="9478" width="11.7109375" style="96" bestFit="1" customWidth="1"/>
    <col min="9479" max="9724" width="9.140625" style="96"/>
    <col min="9725" max="9725" width="7.140625" style="96" customWidth="1"/>
    <col min="9726" max="9726" width="20.85546875" style="96" customWidth="1"/>
    <col min="9727" max="9727" width="41.28515625" style="96" customWidth="1"/>
    <col min="9728" max="9728" width="10.5703125" style="96" customWidth="1"/>
    <col min="9729" max="9730" width="10.7109375" style="96" customWidth="1"/>
    <col min="9731" max="9731" width="10.85546875" style="96" customWidth="1"/>
    <col min="9732" max="9733" width="9.140625" style="96"/>
    <col min="9734" max="9734" width="11.7109375" style="96" bestFit="1" customWidth="1"/>
    <col min="9735" max="9980" width="9.140625" style="96"/>
    <col min="9981" max="9981" width="7.140625" style="96" customWidth="1"/>
    <col min="9982" max="9982" width="20.85546875" style="96" customWidth="1"/>
    <col min="9983" max="9983" width="41.28515625" style="96" customWidth="1"/>
    <col min="9984" max="9984" width="10.5703125" style="96" customWidth="1"/>
    <col min="9985" max="9986" width="10.7109375" style="96" customWidth="1"/>
    <col min="9987" max="9987" width="10.85546875" style="96" customWidth="1"/>
    <col min="9988" max="9989" width="9.140625" style="96"/>
    <col min="9990" max="9990" width="11.7109375" style="96" bestFit="1" customWidth="1"/>
    <col min="9991" max="10236" width="9.140625" style="96"/>
    <col min="10237" max="10237" width="7.140625" style="96" customWidth="1"/>
    <col min="10238" max="10238" width="20.85546875" style="96" customWidth="1"/>
    <col min="10239" max="10239" width="41.28515625" style="96" customWidth="1"/>
    <col min="10240" max="10240" width="10.5703125" style="96" customWidth="1"/>
    <col min="10241" max="10242" width="10.7109375" style="96" customWidth="1"/>
    <col min="10243" max="10243" width="10.85546875" style="96" customWidth="1"/>
    <col min="10244" max="10245" width="9.140625" style="96"/>
    <col min="10246" max="10246" width="11.7109375" style="96" bestFit="1" customWidth="1"/>
    <col min="10247" max="10492" width="9.140625" style="96"/>
    <col min="10493" max="10493" width="7.140625" style="96" customWidth="1"/>
    <col min="10494" max="10494" width="20.85546875" style="96" customWidth="1"/>
    <col min="10495" max="10495" width="41.28515625" style="96" customWidth="1"/>
    <col min="10496" max="10496" width="10.5703125" style="96" customWidth="1"/>
    <col min="10497" max="10498" width="10.7109375" style="96" customWidth="1"/>
    <col min="10499" max="10499" width="10.85546875" style="96" customWidth="1"/>
    <col min="10500" max="10501" width="9.140625" style="96"/>
    <col min="10502" max="10502" width="11.7109375" style="96" bestFit="1" customWidth="1"/>
    <col min="10503" max="10748" width="9.140625" style="96"/>
    <col min="10749" max="10749" width="7.140625" style="96" customWidth="1"/>
    <col min="10750" max="10750" width="20.85546875" style="96" customWidth="1"/>
    <col min="10751" max="10751" width="41.28515625" style="96" customWidth="1"/>
    <col min="10752" max="10752" width="10.5703125" style="96" customWidth="1"/>
    <col min="10753" max="10754" width="10.7109375" style="96" customWidth="1"/>
    <col min="10755" max="10755" width="10.85546875" style="96" customWidth="1"/>
    <col min="10756" max="10757" width="9.140625" style="96"/>
    <col min="10758" max="10758" width="11.7109375" style="96" bestFit="1" customWidth="1"/>
    <col min="10759" max="11004" width="9.140625" style="96"/>
    <col min="11005" max="11005" width="7.140625" style="96" customWidth="1"/>
    <col min="11006" max="11006" width="20.85546875" style="96" customWidth="1"/>
    <col min="11007" max="11007" width="41.28515625" style="96" customWidth="1"/>
    <col min="11008" max="11008" width="10.5703125" style="96" customWidth="1"/>
    <col min="11009" max="11010" width="10.7109375" style="96" customWidth="1"/>
    <col min="11011" max="11011" width="10.85546875" style="96" customWidth="1"/>
    <col min="11012" max="11013" width="9.140625" style="96"/>
    <col min="11014" max="11014" width="11.7109375" style="96" bestFit="1" customWidth="1"/>
    <col min="11015" max="11260" width="9.140625" style="96"/>
    <col min="11261" max="11261" width="7.140625" style="96" customWidth="1"/>
    <col min="11262" max="11262" width="20.85546875" style="96" customWidth="1"/>
    <col min="11263" max="11263" width="41.28515625" style="96" customWidth="1"/>
    <col min="11264" max="11264" width="10.5703125" style="96" customWidth="1"/>
    <col min="11265" max="11266" width="10.7109375" style="96" customWidth="1"/>
    <col min="11267" max="11267" width="10.85546875" style="96" customWidth="1"/>
    <col min="11268" max="11269" width="9.140625" style="96"/>
    <col min="11270" max="11270" width="11.7109375" style="96" bestFit="1" customWidth="1"/>
    <col min="11271" max="11516" width="9.140625" style="96"/>
    <col min="11517" max="11517" width="7.140625" style="96" customWidth="1"/>
    <col min="11518" max="11518" width="20.85546875" style="96" customWidth="1"/>
    <col min="11519" max="11519" width="41.28515625" style="96" customWidth="1"/>
    <col min="11520" max="11520" width="10.5703125" style="96" customWidth="1"/>
    <col min="11521" max="11522" width="10.7109375" style="96" customWidth="1"/>
    <col min="11523" max="11523" width="10.85546875" style="96" customWidth="1"/>
    <col min="11524" max="11525" width="9.140625" style="96"/>
    <col min="11526" max="11526" width="11.7109375" style="96" bestFit="1" customWidth="1"/>
    <col min="11527" max="11772" width="9.140625" style="96"/>
    <col min="11773" max="11773" width="7.140625" style="96" customWidth="1"/>
    <col min="11774" max="11774" width="20.85546875" style="96" customWidth="1"/>
    <col min="11775" max="11775" width="41.28515625" style="96" customWidth="1"/>
    <col min="11776" max="11776" width="10.5703125" style="96" customWidth="1"/>
    <col min="11777" max="11778" width="10.7109375" style="96" customWidth="1"/>
    <col min="11779" max="11779" width="10.85546875" style="96" customWidth="1"/>
    <col min="11780" max="11781" width="9.140625" style="96"/>
    <col min="11782" max="11782" width="11.7109375" style="96" bestFit="1" customWidth="1"/>
    <col min="11783" max="12028" width="9.140625" style="96"/>
    <col min="12029" max="12029" width="7.140625" style="96" customWidth="1"/>
    <col min="12030" max="12030" width="20.85546875" style="96" customWidth="1"/>
    <col min="12031" max="12031" width="41.28515625" style="96" customWidth="1"/>
    <col min="12032" max="12032" width="10.5703125" style="96" customWidth="1"/>
    <col min="12033" max="12034" width="10.7109375" style="96" customWidth="1"/>
    <col min="12035" max="12035" width="10.85546875" style="96" customWidth="1"/>
    <col min="12036" max="12037" width="9.140625" style="96"/>
    <col min="12038" max="12038" width="11.7109375" style="96" bestFit="1" customWidth="1"/>
    <col min="12039" max="12284" width="9.140625" style="96"/>
    <col min="12285" max="12285" width="7.140625" style="96" customWidth="1"/>
    <col min="12286" max="12286" width="20.85546875" style="96" customWidth="1"/>
    <col min="12287" max="12287" width="41.28515625" style="96" customWidth="1"/>
    <col min="12288" max="12288" width="10.5703125" style="96" customWidth="1"/>
    <col min="12289" max="12290" width="10.7109375" style="96" customWidth="1"/>
    <col min="12291" max="12291" width="10.85546875" style="96" customWidth="1"/>
    <col min="12292" max="12293" width="9.140625" style="96"/>
    <col min="12294" max="12294" width="11.7109375" style="96" bestFit="1" customWidth="1"/>
    <col min="12295" max="12540" width="9.140625" style="96"/>
    <col min="12541" max="12541" width="7.140625" style="96" customWidth="1"/>
    <col min="12542" max="12542" width="20.85546875" style="96" customWidth="1"/>
    <col min="12543" max="12543" width="41.28515625" style="96" customWidth="1"/>
    <col min="12544" max="12544" width="10.5703125" style="96" customWidth="1"/>
    <col min="12545" max="12546" width="10.7109375" style="96" customWidth="1"/>
    <col min="12547" max="12547" width="10.85546875" style="96" customWidth="1"/>
    <col min="12548" max="12549" width="9.140625" style="96"/>
    <col min="12550" max="12550" width="11.7109375" style="96" bestFit="1" customWidth="1"/>
    <col min="12551" max="12796" width="9.140625" style="96"/>
    <col min="12797" max="12797" width="7.140625" style="96" customWidth="1"/>
    <col min="12798" max="12798" width="20.85546875" style="96" customWidth="1"/>
    <col min="12799" max="12799" width="41.28515625" style="96" customWidth="1"/>
    <col min="12800" max="12800" width="10.5703125" style="96" customWidth="1"/>
    <col min="12801" max="12802" width="10.7109375" style="96" customWidth="1"/>
    <col min="12803" max="12803" width="10.85546875" style="96" customWidth="1"/>
    <col min="12804" max="12805" width="9.140625" style="96"/>
    <col min="12806" max="12806" width="11.7109375" style="96" bestFit="1" customWidth="1"/>
    <col min="12807" max="13052" width="9.140625" style="96"/>
    <col min="13053" max="13053" width="7.140625" style="96" customWidth="1"/>
    <col min="13054" max="13054" width="20.85546875" style="96" customWidth="1"/>
    <col min="13055" max="13055" width="41.28515625" style="96" customWidth="1"/>
    <col min="13056" max="13056" width="10.5703125" style="96" customWidth="1"/>
    <col min="13057" max="13058" width="10.7109375" style="96" customWidth="1"/>
    <col min="13059" max="13059" width="10.85546875" style="96" customWidth="1"/>
    <col min="13060" max="13061" width="9.140625" style="96"/>
    <col min="13062" max="13062" width="11.7109375" style="96" bestFit="1" customWidth="1"/>
    <col min="13063" max="13308" width="9.140625" style="96"/>
    <col min="13309" max="13309" width="7.140625" style="96" customWidth="1"/>
    <col min="13310" max="13310" width="20.85546875" style="96" customWidth="1"/>
    <col min="13311" max="13311" width="41.28515625" style="96" customWidth="1"/>
    <col min="13312" max="13312" width="10.5703125" style="96" customWidth="1"/>
    <col min="13313" max="13314" width="10.7109375" style="96" customWidth="1"/>
    <col min="13315" max="13315" width="10.85546875" style="96" customWidth="1"/>
    <col min="13316" max="13317" width="9.140625" style="96"/>
    <col min="13318" max="13318" width="11.7109375" style="96" bestFit="1" customWidth="1"/>
    <col min="13319" max="13564" width="9.140625" style="96"/>
    <col min="13565" max="13565" width="7.140625" style="96" customWidth="1"/>
    <col min="13566" max="13566" width="20.85546875" style="96" customWidth="1"/>
    <col min="13567" max="13567" width="41.28515625" style="96" customWidth="1"/>
    <col min="13568" max="13568" width="10.5703125" style="96" customWidth="1"/>
    <col min="13569" max="13570" width="10.7109375" style="96" customWidth="1"/>
    <col min="13571" max="13571" width="10.85546875" style="96" customWidth="1"/>
    <col min="13572" max="13573" width="9.140625" style="96"/>
    <col min="13574" max="13574" width="11.7109375" style="96" bestFit="1" customWidth="1"/>
    <col min="13575" max="13820" width="9.140625" style="96"/>
    <col min="13821" max="13821" width="7.140625" style="96" customWidth="1"/>
    <col min="13822" max="13822" width="20.85546875" style="96" customWidth="1"/>
    <col min="13823" max="13823" width="41.28515625" style="96" customWidth="1"/>
    <col min="13824" max="13824" width="10.5703125" style="96" customWidth="1"/>
    <col min="13825" max="13826" width="10.7109375" style="96" customWidth="1"/>
    <col min="13827" max="13827" width="10.85546875" style="96" customWidth="1"/>
    <col min="13828" max="13829" width="9.140625" style="96"/>
    <col min="13830" max="13830" width="11.7109375" style="96" bestFit="1" customWidth="1"/>
    <col min="13831" max="14076" width="9.140625" style="96"/>
    <col min="14077" max="14077" width="7.140625" style="96" customWidth="1"/>
    <col min="14078" max="14078" width="20.85546875" style="96" customWidth="1"/>
    <col min="14079" max="14079" width="41.28515625" style="96" customWidth="1"/>
    <col min="14080" max="14080" width="10.5703125" style="96" customWidth="1"/>
    <col min="14081" max="14082" width="10.7109375" style="96" customWidth="1"/>
    <col min="14083" max="14083" width="10.85546875" style="96" customWidth="1"/>
    <col min="14084" max="14085" width="9.140625" style="96"/>
    <col min="14086" max="14086" width="11.7109375" style="96" bestFit="1" customWidth="1"/>
    <col min="14087" max="14332" width="9.140625" style="96"/>
    <col min="14333" max="14333" width="7.140625" style="96" customWidth="1"/>
    <col min="14334" max="14334" width="20.85546875" style="96" customWidth="1"/>
    <col min="14335" max="14335" width="41.28515625" style="96" customWidth="1"/>
    <col min="14336" max="14336" width="10.5703125" style="96" customWidth="1"/>
    <col min="14337" max="14338" width="10.7109375" style="96" customWidth="1"/>
    <col min="14339" max="14339" width="10.85546875" style="96" customWidth="1"/>
    <col min="14340" max="14341" width="9.140625" style="96"/>
    <col min="14342" max="14342" width="11.7109375" style="96" bestFit="1" customWidth="1"/>
    <col min="14343" max="14588" width="9.140625" style="96"/>
    <col min="14589" max="14589" width="7.140625" style="96" customWidth="1"/>
    <col min="14590" max="14590" width="20.85546875" style="96" customWidth="1"/>
    <col min="14591" max="14591" width="41.28515625" style="96" customWidth="1"/>
    <col min="14592" max="14592" width="10.5703125" style="96" customWidth="1"/>
    <col min="14593" max="14594" width="10.7109375" style="96" customWidth="1"/>
    <col min="14595" max="14595" width="10.85546875" style="96" customWidth="1"/>
    <col min="14596" max="14597" width="9.140625" style="96"/>
    <col min="14598" max="14598" width="11.7109375" style="96" bestFit="1" customWidth="1"/>
    <col min="14599" max="14844" width="9.140625" style="96"/>
    <col min="14845" max="14845" width="7.140625" style="96" customWidth="1"/>
    <col min="14846" max="14846" width="20.85546875" style="96" customWidth="1"/>
    <col min="14847" max="14847" width="41.28515625" style="96" customWidth="1"/>
    <col min="14848" max="14848" width="10.5703125" style="96" customWidth="1"/>
    <col min="14849" max="14850" width="10.7109375" style="96" customWidth="1"/>
    <col min="14851" max="14851" width="10.85546875" style="96" customWidth="1"/>
    <col min="14852" max="14853" width="9.140625" style="96"/>
    <col min="14854" max="14854" width="11.7109375" style="96" bestFit="1" customWidth="1"/>
    <col min="14855" max="15100" width="9.140625" style="96"/>
    <col min="15101" max="15101" width="7.140625" style="96" customWidth="1"/>
    <col min="15102" max="15102" width="20.85546875" style="96" customWidth="1"/>
    <col min="15103" max="15103" width="41.28515625" style="96" customWidth="1"/>
    <col min="15104" max="15104" width="10.5703125" style="96" customWidth="1"/>
    <col min="15105" max="15106" width="10.7109375" style="96" customWidth="1"/>
    <col min="15107" max="15107" width="10.85546875" style="96" customWidth="1"/>
    <col min="15108" max="15109" width="9.140625" style="96"/>
    <col min="15110" max="15110" width="11.7109375" style="96" bestFit="1" customWidth="1"/>
    <col min="15111" max="15356" width="9.140625" style="96"/>
    <col min="15357" max="15357" width="7.140625" style="96" customWidth="1"/>
    <col min="15358" max="15358" width="20.85546875" style="96" customWidth="1"/>
    <col min="15359" max="15359" width="41.28515625" style="96" customWidth="1"/>
    <col min="15360" max="15360" width="10.5703125" style="96" customWidth="1"/>
    <col min="15361" max="15362" width="10.7109375" style="96" customWidth="1"/>
    <col min="15363" max="15363" width="10.85546875" style="96" customWidth="1"/>
    <col min="15364" max="15365" width="9.140625" style="96"/>
    <col min="15366" max="15366" width="11.7109375" style="96" bestFit="1" customWidth="1"/>
    <col min="15367" max="15612" width="9.140625" style="96"/>
    <col min="15613" max="15613" width="7.140625" style="96" customWidth="1"/>
    <col min="15614" max="15614" width="20.85546875" style="96" customWidth="1"/>
    <col min="15615" max="15615" width="41.28515625" style="96" customWidth="1"/>
    <col min="15616" max="15616" width="10.5703125" style="96" customWidth="1"/>
    <col min="15617" max="15618" width="10.7109375" style="96" customWidth="1"/>
    <col min="15619" max="15619" width="10.85546875" style="96" customWidth="1"/>
    <col min="15620" max="15621" width="9.140625" style="96"/>
    <col min="15622" max="15622" width="11.7109375" style="96" bestFit="1" customWidth="1"/>
    <col min="15623" max="15868" width="9.140625" style="96"/>
    <col min="15869" max="15869" width="7.140625" style="96" customWidth="1"/>
    <col min="15870" max="15870" width="20.85546875" style="96" customWidth="1"/>
    <col min="15871" max="15871" width="41.28515625" style="96" customWidth="1"/>
    <col min="15872" max="15872" width="10.5703125" style="96" customWidth="1"/>
    <col min="15873" max="15874" width="10.7109375" style="96" customWidth="1"/>
    <col min="15875" max="15875" width="10.85546875" style="96" customWidth="1"/>
    <col min="15876" max="15877" width="9.140625" style="96"/>
    <col min="15878" max="15878" width="11.7109375" style="96" bestFit="1" customWidth="1"/>
    <col min="15879" max="16124" width="9.140625" style="96"/>
    <col min="16125" max="16125" width="7.140625" style="96" customWidth="1"/>
    <col min="16126" max="16126" width="20.85546875" style="96" customWidth="1"/>
    <col min="16127" max="16127" width="41.28515625" style="96" customWidth="1"/>
    <col min="16128" max="16128" width="10.5703125" style="96" customWidth="1"/>
    <col min="16129" max="16130" width="10.7109375" style="96" customWidth="1"/>
    <col min="16131" max="16131" width="10.85546875" style="96" customWidth="1"/>
    <col min="16132" max="16133" width="9.140625" style="96"/>
    <col min="16134" max="16134" width="11.7109375" style="96" bestFit="1" customWidth="1"/>
    <col min="16135" max="16384" width="9.140625" style="96"/>
  </cols>
  <sheetData>
    <row r="1" spans="1:8" s="308" customFormat="1" x14ac:dyDescent="0.2">
      <c r="B1" s="331" t="s">
        <v>650</v>
      </c>
      <c r="C1" s="331"/>
      <c r="D1" s="316"/>
      <c r="E1" s="316"/>
      <c r="F1" s="316"/>
    </row>
    <row r="2" spans="1:8" s="308" customFormat="1" x14ac:dyDescent="0.2">
      <c r="B2" s="331" t="s">
        <v>651</v>
      </c>
      <c r="C2" s="331"/>
      <c r="D2" s="316"/>
      <c r="E2" s="316"/>
      <c r="F2" s="316"/>
    </row>
    <row r="3" spans="1:8" s="308" customFormat="1" x14ac:dyDescent="0.2">
      <c r="B3" s="331" t="s">
        <v>15</v>
      </c>
      <c r="C3" s="331"/>
      <c r="D3" s="316"/>
      <c r="E3" s="316"/>
      <c r="F3" s="316"/>
    </row>
    <row r="4" spans="1:8" s="308" customFormat="1" x14ac:dyDescent="0.2">
      <c r="B4" s="331" t="s">
        <v>652</v>
      </c>
      <c r="C4" s="331"/>
      <c r="D4" s="316"/>
      <c r="E4" s="316"/>
      <c r="F4" s="316"/>
    </row>
    <row r="5" spans="1:8" s="308" customFormat="1" x14ac:dyDescent="0.2">
      <c r="B5" s="331" t="s">
        <v>654</v>
      </c>
      <c r="C5" s="331"/>
      <c r="D5" s="301"/>
      <c r="E5" s="316"/>
      <c r="F5" s="316"/>
    </row>
    <row r="6" spans="1:8" s="308" customFormat="1" x14ac:dyDescent="0.2">
      <c r="B6" s="331" t="s">
        <v>655</v>
      </c>
      <c r="C6" s="331"/>
      <c r="D6" s="304"/>
      <c r="E6" s="316"/>
      <c r="F6" s="316"/>
    </row>
    <row r="7" spans="1:8" s="308" customFormat="1" x14ac:dyDescent="0.2">
      <c r="B7" s="331" t="s">
        <v>701</v>
      </c>
      <c r="C7" s="331"/>
      <c r="D7" s="304"/>
      <c r="E7" s="316"/>
      <c r="F7" s="316"/>
    </row>
    <row r="8" spans="1:8" s="308" customFormat="1" x14ac:dyDescent="0.2">
      <c r="B8" s="331" t="s">
        <v>653</v>
      </c>
      <c r="C8" s="331"/>
      <c r="D8" s="304"/>
      <c r="E8" s="316"/>
      <c r="F8" s="316"/>
    </row>
    <row r="9" spans="1:8" ht="3.75" customHeight="1" x14ac:dyDescent="0.2">
      <c r="A9" s="302"/>
      <c r="B9" s="137"/>
      <c r="C9" s="317"/>
      <c r="D9" s="317"/>
      <c r="E9" s="317"/>
      <c r="F9" s="317"/>
      <c r="G9" s="302"/>
      <c r="H9" s="70"/>
    </row>
    <row r="10" spans="1:8" x14ac:dyDescent="0.2">
      <c r="A10" s="332" t="s">
        <v>503</v>
      </c>
      <c r="B10" s="332"/>
      <c r="C10" s="332"/>
      <c r="D10" s="317"/>
      <c r="E10" s="317"/>
      <c r="F10" s="317"/>
      <c r="G10" s="302"/>
      <c r="H10" s="70"/>
    </row>
    <row r="11" spans="1:8" ht="12.75" customHeight="1" x14ac:dyDescent="0.2">
      <c r="A11" s="335" t="s">
        <v>504</v>
      </c>
      <c r="B11" s="335"/>
      <c r="C11" s="335"/>
    </row>
    <row r="12" spans="1:8" x14ac:dyDescent="0.2">
      <c r="A12" s="303"/>
      <c r="B12" s="303" t="s">
        <v>505</v>
      </c>
      <c r="C12" s="303"/>
    </row>
    <row r="13" spans="1:8" ht="4.5" customHeight="1" x14ac:dyDescent="0.2">
      <c r="A13" s="97"/>
      <c r="B13" s="338"/>
      <c r="C13" s="338"/>
    </row>
    <row r="14" spans="1:8" ht="25.5" x14ac:dyDescent="0.2">
      <c r="A14" s="95" t="s">
        <v>308</v>
      </c>
      <c r="B14" s="95" t="s">
        <v>360</v>
      </c>
      <c r="C14" s="95" t="s">
        <v>506</v>
      </c>
    </row>
    <row r="15" spans="1:8" x14ac:dyDescent="0.2">
      <c r="A15" s="98" t="s">
        <v>361</v>
      </c>
      <c r="B15" s="98" t="s">
        <v>362</v>
      </c>
      <c r="C15" s="99">
        <f>C16+C84</f>
        <v>43886600</v>
      </c>
      <c r="E15" s="100"/>
    </row>
    <row r="16" spans="1:8" x14ac:dyDescent="0.2">
      <c r="A16" s="101" t="s">
        <v>363</v>
      </c>
      <c r="B16" s="101" t="s">
        <v>364</v>
      </c>
      <c r="C16" s="102">
        <f>C17+C23+C33+C41+C48+C59+C70+C74+C79+C29+C63</f>
        <v>37352700</v>
      </c>
    </row>
    <row r="17" spans="1:6" x14ac:dyDescent="0.2">
      <c r="A17" s="103" t="s">
        <v>365</v>
      </c>
      <c r="B17" s="103" t="s">
        <v>366</v>
      </c>
      <c r="C17" s="104">
        <f>C18</f>
        <v>10810200</v>
      </c>
    </row>
    <row r="18" spans="1:6" x14ac:dyDescent="0.2">
      <c r="A18" s="105" t="s">
        <v>367</v>
      </c>
      <c r="B18" s="105" t="s">
        <v>82</v>
      </c>
      <c r="C18" s="106">
        <f>SUM(C19:C22)</f>
        <v>10810200</v>
      </c>
    </row>
    <row r="19" spans="1:6" ht="63.75" x14ac:dyDescent="0.2">
      <c r="A19" s="105" t="s">
        <v>368</v>
      </c>
      <c r="B19" s="105" t="s">
        <v>369</v>
      </c>
      <c r="C19" s="107">
        <v>10720000</v>
      </c>
    </row>
    <row r="20" spans="1:6" ht="89.25" customHeight="1" x14ac:dyDescent="0.2">
      <c r="A20" s="105" t="s">
        <v>370</v>
      </c>
      <c r="B20" s="105" t="s">
        <v>371</v>
      </c>
      <c r="C20" s="107">
        <v>37000</v>
      </c>
      <c r="D20" s="336"/>
      <c r="E20" s="337"/>
      <c r="F20" s="100"/>
    </row>
    <row r="21" spans="1:6" ht="38.25" x14ac:dyDescent="0.2">
      <c r="A21" s="105" t="s">
        <v>372</v>
      </c>
      <c r="B21" s="105" t="s">
        <v>373</v>
      </c>
      <c r="C21" s="107">
        <v>41000</v>
      </c>
      <c r="D21" s="336"/>
      <c r="E21" s="337"/>
      <c r="F21" s="100"/>
    </row>
    <row r="22" spans="1:6" ht="76.5" x14ac:dyDescent="0.2">
      <c r="A22" s="108" t="s">
        <v>374</v>
      </c>
      <c r="B22" s="105" t="s">
        <v>375</v>
      </c>
      <c r="C22" s="107">
        <v>12200</v>
      </c>
      <c r="D22" s="336"/>
      <c r="E22" s="337"/>
      <c r="F22" s="100"/>
    </row>
    <row r="23" spans="1:6" ht="25.5" x14ac:dyDescent="0.2">
      <c r="A23" s="103" t="s">
        <v>378</v>
      </c>
      <c r="B23" s="103" t="s">
        <v>379</v>
      </c>
      <c r="C23" s="104">
        <f>C24</f>
        <v>1751500</v>
      </c>
    </row>
    <row r="24" spans="1:6" ht="25.5" x14ac:dyDescent="0.2">
      <c r="A24" s="108" t="s">
        <v>380</v>
      </c>
      <c r="B24" s="108" t="s">
        <v>381</v>
      </c>
      <c r="C24" s="104">
        <f>SUM(C25:C28)</f>
        <v>1751500</v>
      </c>
    </row>
    <row r="25" spans="1:6" ht="63.75" x14ac:dyDescent="0.2">
      <c r="A25" s="105" t="s">
        <v>382</v>
      </c>
      <c r="B25" s="109" t="s">
        <v>78</v>
      </c>
      <c r="C25" s="107">
        <v>747200</v>
      </c>
    </row>
    <row r="26" spans="1:6" ht="76.5" customHeight="1" x14ac:dyDescent="0.2">
      <c r="A26" s="110" t="s">
        <v>383</v>
      </c>
      <c r="B26" s="111" t="s">
        <v>79</v>
      </c>
      <c r="C26" s="107">
        <v>12900</v>
      </c>
    </row>
    <row r="27" spans="1:6" ht="63.75" x14ac:dyDescent="0.2">
      <c r="A27" s="105" t="s">
        <v>384</v>
      </c>
      <c r="B27" s="109" t="s">
        <v>80</v>
      </c>
      <c r="C27" s="107">
        <v>947000</v>
      </c>
    </row>
    <row r="28" spans="1:6" ht="63.75" x14ac:dyDescent="0.2">
      <c r="A28" s="112" t="s">
        <v>385</v>
      </c>
      <c r="B28" s="113" t="s">
        <v>81</v>
      </c>
      <c r="C28" s="107">
        <v>44400</v>
      </c>
    </row>
    <row r="29" spans="1:6" x14ac:dyDescent="0.2">
      <c r="A29" s="114" t="s">
        <v>386</v>
      </c>
      <c r="B29" s="114" t="s">
        <v>376</v>
      </c>
      <c r="C29" s="115">
        <f>C30</f>
        <v>5261000</v>
      </c>
    </row>
    <row r="30" spans="1:6" x14ac:dyDescent="0.2">
      <c r="A30" s="108" t="s">
        <v>387</v>
      </c>
      <c r="B30" s="108" t="s">
        <v>83</v>
      </c>
      <c r="C30" s="107">
        <f>SUM(C31:C32)</f>
        <v>5261000</v>
      </c>
    </row>
    <row r="31" spans="1:6" x14ac:dyDescent="0.2">
      <c r="A31" s="108" t="s">
        <v>388</v>
      </c>
      <c r="B31" s="108" t="s">
        <v>83</v>
      </c>
      <c r="C31" s="107">
        <v>5261000</v>
      </c>
    </row>
    <row r="32" spans="1:6" ht="25.5" hidden="1" customHeight="1" x14ac:dyDescent="0.2">
      <c r="A32" s="108" t="s">
        <v>389</v>
      </c>
      <c r="B32" s="108" t="s">
        <v>377</v>
      </c>
      <c r="C32" s="107"/>
    </row>
    <row r="33" spans="1:6" x14ac:dyDescent="0.2">
      <c r="A33" s="116" t="s">
        <v>390</v>
      </c>
      <c r="B33" s="116" t="s">
        <v>391</v>
      </c>
      <c r="C33" s="104">
        <f>C36+C34</f>
        <v>14433000</v>
      </c>
    </row>
    <row r="34" spans="1:6" x14ac:dyDescent="0.2">
      <c r="A34" s="105" t="s">
        <v>392</v>
      </c>
      <c r="B34" s="105" t="s">
        <v>393</v>
      </c>
      <c r="C34" s="106">
        <f>C35</f>
        <v>1692000</v>
      </c>
      <c r="D34" s="336"/>
      <c r="E34" s="337"/>
      <c r="F34" s="100"/>
    </row>
    <row r="35" spans="1:6" ht="38.25" x14ac:dyDescent="0.2">
      <c r="A35" s="105" t="s">
        <v>394</v>
      </c>
      <c r="B35" s="105" t="s">
        <v>260</v>
      </c>
      <c r="C35" s="107">
        <v>1692000</v>
      </c>
    </row>
    <row r="36" spans="1:6" x14ac:dyDescent="0.2">
      <c r="A36" s="105" t="s">
        <v>395</v>
      </c>
      <c r="B36" s="105" t="s">
        <v>396</v>
      </c>
      <c r="C36" s="106">
        <f>C37+C39</f>
        <v>12741000</v>
      </c>
    </row>
    <row r="37" spans="1:6" x14ac:dyDescent="0.2">
      <c r="A37" s="105" t="s">
        <v>397</v>
      </c>
      <c r="B37" s="105" t="s">
        <v>398</v>
      </c>
      <c r="C37" s="106">
        <f>C38</f>
        <v>7842000</v>
      </c>
      <c r="F37" s="100"/>
    </row>
    <row r="38" spans="1:6" ht="25.5" customHeight="1" x14ac:dyDescent="0.2">
      <c r="A38" s="105" t="s">
        <v>399</v>
      </c>
      <c r="B38" s="117" t="s">
        <v>400</v>
      </c>
      <c r="C38" s="107">
        <v>7842000</v>
      </c>
    </row>
    <row r="39" spans="1:6" x14ac:dyDescent="0.2">
      <c r="A39" s="105" t="s">
        <v>401</v>
      </c>
      <c r="B39" s="105" t="s">
        <v>402</v>
      </c>
      <c r="C39" s="106">
        <f>C40</f>
        <v>4899000</v>
      </c>
    </row>
    <row r="40" spans="1:6" ht="25.5" customHeight="1" x14ac:dyDescent="0.2">
      <c r="A40" s="105" t="s">
        <v>403</v>
      </c>
      <c r="B40" s="118" t="s">
        <v>404</v>
      </c>
      <c r="C40" s="107">
        <v>4899000</v>
      </c>
    </row>
    <row r="41" spans="1:6" ht="12.75" hidden="1" customHeight="1" x14ac:dyDescent="0.2">
      <c r="A41" s="103" t="s">
        <v>405</v>
      </c>
      <c r="B41" s="103" t="s">
        <v>406</v>
      </c>
      <c r="C41" s="104">
        <f t="shared" ref="C41:C42" si="0">C42</f>
        <v>0</v>
      </c>
    </row>
    <row r="42" spans="1:6" ht="38.25" hidden="1" customHeight="1" x14ac:dyDescent="0.2">
      <c r="A42" s="105" t="s">
        <v>407</v>
      </c>
      <c r="B42" s="105" t="s">
        <v>408</v>
      </c>
      <c r="C42" s="106">
        <f t="shared" si="0"/>
        <v>0</v>
      </c>
    </row>
    <row r="43" spans="1:6" ht="51" hidden="1" customHeight="1" x14ac:dyDescent="0.2">
      <c r="A43" s="105" t="s">
        <v>409</v>
      </c>
      <c r="B43" s="105" t="s">
        <v>410</v>
      </c>
      <c r="C43" s="107"/>
    </row>
    <row r="44" spans="1:6" ht="38.25" hidden="1" customHeight="1" x14ac:dyDescent="0.2">
      <c r="A44" s="103" t="s">
        <v>411</v>
      </c>
      <c r="B44" s="103" t="s">
        <v>412</v>
      </c>
      <c r="C44" s="104">
        <f t="shared" ref="C44:C46" si="1">C45</f>
        <v>0</v>
      </c>
    </row>
    <row r="45" spans="1:6" ht="12.75" hidden="1" customHeight="1" x14ac:dyDescent="0.2">
      <c r="A45" s="105" t="s">
        <v>413</v>
      </c>
      <c r="B45" s="105" t="s">
        <v>414</v>
      </c>
      <c r="C45" s="106">
        <f t="shared" si="1"/>
        <v>0</v>
      </c>
    </row>
    <row r="46" spans="1:6" ht="25.5" hidden="1" customHeight="1" x14ac:dyDescent="0.2">
      <c r="A46" s="105" t="s">
        <v>415</v>
      </c>
      <c r="B46" s="105" t="s">
        <v>416</v>
      </c>
      <c r="C46" s="106">
        <f t="shared" si="1"/>
        <v>0</v>
      </c>
    </row>
    <row r="47" spans="1:6" ht="25.5" hidden="1" customHeight="1" x14ac:dyDescent="0.2">
      <c r="A47" s="105" t="s">
        <v>417</v>
      </c>
      <c r="B47" s="105" t="s">
        <v>418</v>
      </c>
      <c r="C47" s="107"/>
    </row>
    <row r="48" spans="1:6" ht="38.25" x14ac:dyDescent="0.2">
      <c r="A48" s="103" t="s">
        <v>419</v>
      </c>
      <c r="B48" s="103" t="s">
        <v>420</v>
      </c>
      <c r="C48" s="104">
        <f>C49+C56</f>
        <v>4838000</v>
      </c>
    </row>
    <row r="49" spans="1:3" ht="76.5" x14ac:dyDescent="0.2">
      <c r="A49" s="105" t="s">
        <v>421</v>
      </c>
      <c r="B49" s="109" t="s">
        <v>422</v>
      </c>
      <c r="C49" s="106">
        <f>C50+C54+C52</f>
        <v>4782000</v>
      </c>
    </row>
    <row r="50" spans="1:3" ht="51" customHeight="1" x14ac:dyDescent="0.2">
      <c r="A50" s="110" t="s">
        <v>423</v>
      </c>
      <c r="B50" s="111" t="s">
        <v>424</v>
      </c>
      <c r="C50" s="106">
        <f>C51</f>
        <v>4250000</v>
      </c>
    </row>
    <row r="51" spans="1:3" ht="63.75" customHeight="1" x14ac:dyDescent="0.2">
      <c r="A51" s="110" t="s">
        <v>507</v>
      </c>
      <c r="B51" s="119" t="s">
        <v>425</v>
      </c>
      <c r="C51" s="107">
        <v>4250000</v>
      </c>
    </row>
    <row r="52" spans="1:3" ht="63.75" customHeight="1" x14ac:dyDescent="0.2">
      <c r="A52" s="105" t="s">
        <v>426</v>
      </c>
      <c r="B52" s="109" t="s">
        <v>427</v>
      </c>
      <c r="C52" s="107">
        <f>C53</f>
        <v>120000</v>
      </c>
    </row>
    <row r="53" spans="1:3" ht="63.75" x14ac:dyDescent="0.2">
      <c r="A53" s="110" t="s">
        <v>508</v>
      </c>
      <c r="B53" s="111" t="s">
        <v>428</v>
      </c>
      <c r="C53" s="107">
        <v>120000</v>
      </c>
    </row>
    <row r="54" spans="1:3" ht="63.75" customHeight="1" x14ac:dyDescent="0.2">
      <c r="A54" s="105" t="s">
        <v>429</v>
      </c>
      <c r="B54" s="109" t="s">
        <v>430</v>
      </c>
      <c r="C54" s="106">
        <f>C55</f>
        <v>412000</v>
      </c>
    </row>
    <row r="55" spans="1:3" ht="63.75" x14ac:dyDescent="0.2">
      <c r="A55" s="110" t="s">
        <v>509</v>
      </c>
      <c r="B55" s="111" t="s">
        <v>87</v>
      </c>
      <c r="C55" s="107">
        <v>412000</v>
      </c>
    </row>
    <row r="56" spans="1:3" ht="25.5" x14ac:dyDescent="0.2">
      <c r="A56" s="105" t="s">
        <v>510</v>
      </c>
      <c r="B56" s="120" t="s">
        <v>511</v>
      </c>
      <c r="C56" s="106">
        <f t="shared" ref="C56:C57" si="2">C57</f>
        <v>56000</v>
      </c>
    </row>
    <row r="57" spans="1:3" ht="38.25" x14ac:dyDescent="0.2">
      <c r="A57" s="105" t="s">
        <v>512</v>
      </c>
      <c r="B57" s="105" t="s">
        <v>515</v>
      </c>
      <c r="C57" s="106">
        <f t="shared" si="2"/>
        <v>56000</v>
      </c>
    </row>
    <row r="58" spans="1:3" ht="38.25" customHeight="1" x14ac:dyDescent="0.2">
      <c r="A58" s="105" t="s">
        <v>514</v>
      </c>
      <c r="B58" s="105" t="s">
        <v>513</v>
      </c>
      <c r="C58" s="107">
        <v>56000</v>
      </c>
    </row>
    <row r="59" spans="1:3" ht="25.5" x14ac:dyDescent="0.2">
      <c r="A59" s="103" t="s">
        <v>431</v>
      </c>
      <c r="B59" s="103" t="s">
        <v>432</v>
      </c>
      <c r="C59" s="104">
        <f t="shared" ref="C59:C61" si="3">C60</f>
        <v>0</v>
      </c>
    </row>
    <row r="60" spans="1:3" x14ac:dyDescent="0.2">
      <c r="A60" s="105" t="s">
        <v>433</v>
      </c>
      <c r="B60" s="105" t="s">
        <v>434</v>
      </c>
      <c r="C60" s="106">
        <f t="shared" si="3"/>
        <v>0</v>
      </c>
    </row>
    <row r="61" spans="1:3" x14ac:dyDescent="0.2">
      <c r="A61" s="105" t="s">
        <v>435</v>
      </c>
      <c r="B61" s="105" t="s">
        <v>436</v>
      </c>
      <c r="C61" s="106">
        <f t="shared" si="3"/>
        <v>0</v>
      </c>
    </row>
    <row r="62" spans="1:3" ht="12.75" customHeight="1" x14ac:dyDescent="0.2">
      <c r="A62" s="105" t="s">
        <v>437</v>
      </c>
      <c r="B62" s="105" t="s">
        <v>438</v>
      </c>
      <c r="C62" s="107"/>
    </row>
    <row r="63" spans="1:3" ht="25.5" x14ac:dyDescent="0.2">
      <c r="A63" s="103" t="s">
        <v>431</v>
      </c>
      <c r="B63" s="103" t="s">
        <v>432</v>
      </c>
      <c r="C63" s="104">
        <f>C64+C67</f>
        <v>3000</v>
      </c>
    </row>
    <row r="64" spans="1:3" x14ac:dyDescent="0.2">
      <c r="A64" s="105" t="s">
        <v>439</v>
      </c>
      <c r="B64" s="105" t="s">
        <v>440</v>
      </c>
      <c r="C64" s="106">
        <f t="shared" ref="C64:C65" si="4">C65</f>
        <v>3000</v>
      </c>
    </row>
    <row r="65" spans="1:3" x14ac:dyDescent="0.2">
      <c r="A65" s="105" t="s">
        <v>441</v>
      </c>
      <c r="B65" s="105" t="s">
        <v>442</v>
      </c>
      <c r="C65" s="106">
        <f t="shared" si="4"/>
        <v>3000</v>
      </c>
    </row>
    <row r="66" spans="1:3" ht="25.5" x14ac:dyDescent="0.2">
      <c r="A66" s="105" t="s">
        <v>443</v>
      </c>
      <c r="B66" s="105" t="s">
        <v>89</v>
      </c>
      <c r="C66" s="107">
        <v>3000</v>
      </c>
    </row>
    <row r="67" spans="1:3" ht="12.75" hidden="1" customHeight="1" x14ac:dyDescent="0.2">
      <c r="A67" s="105" t="s">
        <v>444</v>
      </c>
      <c r="B67" s="105" t="s">
        <v>434</v>
      </c>
      <c r="C67" s="121">
        <f>C68</f>
        <v>0</v>
      </c>
    </row>
    <row r="68" spans="1:3" ht="12.75" hidden="1" customHeight="1" x14ac:dyDescent="0.2">
      <c r="A68" s="105" t="s">
        <v>445</v>
      </c>
      <c r="B68" s="105" t="s">
        <v>436</v>
      </c>
      <c r="C68" s="122">
        <f>C69</f>
        <v>0</v>
      </c>
    </row>
    <row r="69" spans="1:3" ht="25.5" hidden="1" customHeight="1" x14ac:dyDescent="0.2">
      <c r="A69" s="105" t="s">
        <v>446</v>
      </c>
      <c r="B69" s="105" t="s">
        <v>447</v>
      </c>
      <c r="C69" s="122"/>
    </row>
    <row r="70" spans="1:3" ht="25.5" x14ac:dyDescent="0.2">
      <c r="A70" s="103" t="s">
        <v>448</v>
      </c>
      <c r="B70" s="103" t="s">
        <v>449</v>
      </c>
      <c r="C70" s="104">
        <f>C71</f>
        <v>250000</v>
      </c>
    </row>
    <row r="71" spans="1:3" ht="25.5" x14ac:dyDescent="0.2">
      <c r="A71" s="105" t="s">
        <v>450</v>
      </c>
      <c r="B71" s="105" t="s">
        <v>451</v>
      </c>
      <c r="C71" s="106">
        <f t="shared" ref="C71:C72" si="5">C72</f>
        <v>250000</v>
      </c>
    </row>
    <row r="72" spans="1:3" ht="25.5" customHeight="1" x14ac:dyDescent="0.2">
      <c r="A72" s="105" t="s">
        <v>452</v>
      </c>
      <c r="B72" s="105" t="s">
        <v>453</v>
      </c>
      <c r="C72" s="106">
        <f t="shared" si="5"/>
        <v>250000</v>
      </c>
    </row>
    <row r="73" spans="1:3" ht="38.25" x14ac:dyDescent="0.2">
      <c r="A73" s="105" t="s">
        <v>454</v>
      </c>
      <c r="B73" s="105" t="s">
        <v>455</v>
      </c>
      <c r="C73" s="107">
        <v>250000</v>
      </c>
    </row>
    <row r="74" spans="1:3" x14ac:dyDescent="0.2">
      <c r="A74" s="103" t="s">
        <v>456</v>
      </c>
      <c r="B74" s="103" t="s">
        <v>457</v>
      </c>
      <c r="C74" s="104">
        <f>C77</f>
        <v>6000</v>
      </c>
    </row>
    <row r="75" spans="1:3" ht="51" hidden="1" customHeight="1" x14ac:dyDescent="0.2">
      <c r="A75" s="103" t="s">
        <v>458</v>
      </c>
      <c r="B75" s="103" t="s">
        <v>459</v>
      </c>
      <c r="C75" s="104"/>
    </row>
    <row r="76" spans="1:3" ht="51" hidden="1" customHeight="1" x14ac:dyDescent="0.2">
      <c r="A76" s="123" t="s">
        <v>460</v>
      </c>
      <c r="B76" s="123" t="s">
        <v>94</v>
      </c>
      <c r="C76" s="124"/>
    </row>
    <row r="77" spans="1:3" ht="25.5" x14ac:dyDescent="0.2">
      <c r="A77" s="105" t="s">
        <v>461</v>
      </c>
      <c r="B77" s="105" t="s">
        <v>462</v>
      </c>
      <c r="C77" s="106">
        <f>C78</f>
        <v>6000</v>
      </c>
    </row>
    <row r="78" spans="1:3" ht="38.25" x14ac:dyDescent="0.2">
      <c r="A78" s="105" t="s">
        <v>463</v>
      </c>
      <c r="B78" s="105" t="s">
        <v>95</v>
      </c>
      <c r="C78" s="107">
        <v>6000</v>
      </c>
    </row>
    <row r="79" spans="1:3" ht="12.75" hidden="1" customHeight="1" x14ac:dyDescent="0.2">
      <c r="A79" s="103" t="s">
        <v>464</v>
      </c>
      <c r="B79" s="103" t="s">
        <v>465</v>
      </c>
      <c r="C79" s="104">
        <f>C82</f>
        <v>0</v>
      </c>
    </row>
    <row r="80" spans="1:3" ht="12.75" hidden="1" customHeight="1" x14ac:dyDescent="0.2">
      <c r="A80" s="125" t="s">
        <v>466</v>
      </c>
      <c r="B80" s="126" t="s">
        <v>467</v>
      </c>
      <c r="C80" s="127"/>
    </row>
    <row r="81" spans="1:5" ht="25.5" hidden="1" customHeight="1" x14ac:dyDescent="0.2">
      <c r="A81" s="128" t="s">
        <v>468</v>
      </c>
      <c r="B81" s="129" t="s">
        <v>96</v>
      </c>
      <c r="C81" s="129"/>
    </row>
    <row r="82" spans="1:5" ht="12.75" hidden="1" customHeight="1" x14ac:dyDescent="0.2">
      <c r="A82" s="120" t="s">
        <v>469</v>
      </c>
      <c r="B82" s="120" t="s">
        <v>470</v>
      </c>
      <c r="C82" s="130">
        <f>C83</f>
        <v>0</v>
      </c>
    </row>
    <row r="83" spans="1:5" ht="12.75" hidden="1" customHeight="1" x14ac:dyDescent="0.2">
      <c r="A83" s="105" t="s">
        <v>471</v>
      </c>
      <c r="B83" s="105" t="s">
        <v>97</v>
      </c>
      <c r="C83" s="107"/>
    </row>
    <row r="84" spans="1:5" x14ac:dyDescent="0.2">
      <c r="A84" s="101" t="s">
        <v>472</v>
      </c>
      <c r="B84" s="101" t="s">
        <v>473</v>
      </c>
      <c r="C84" s="102">
        <f>C85+C106</f>
        <v>6533900</v>
      </c>
      <c r="E84" s="100"/>
    </row>
    <row r="85" spans="1:5" ht="38.25" x14ac:dyDescent="0.2">
      <c r="A85" s="103" t="s">
        <v>474</v>
      </c>
      <c r="B85" s="103" t="s">
        <v>475</v>
      </c>
      <c r="C85" s="104">
        <f>C86+C91+C96+C99</f>
        <v>6533900</v>
      </c>
    </row>
    <row r="86" spans="1:5" ht="12.75" customHeight="1" x14ac:dyDescent="0.2">
      <c r="A86" s="105" t="s">
        <v>516</v>
      </c>
      <c r="B86" s="105" t="s">
        <v>517</v>
      </c>
      <c r="C86" s="106">
        <f>C87+C89</f>
        <v>1351700</v>
      </c>
    </row>
    <row r="87" spans="1:5" x14ac:dyDescent="0.2">
      <c r="A87" s="105" t="s">
        <v>518</v>
      </c>
      <c r="B87" s="105" t="s">
        <v>476</v>
      </c>
      <c r="C87" s="106">
        <f>C88</f>
        <v>1351700</v>
      </c>
    </row>
    <row r="88" spans="1:5" ht="25.5" x14ac:dyDescent="0.2">
      <c r="A88" s="105" t="s">
        <v>519</v>
      </c>
      <c r="B88" s="105" t="s">
        <v>98</v>
      </c>
      <c r="C88" s="107">
        <v>1351700</v>
      </c>
    </row>
    <row r="89" spans="1:5" ht="25.5" hidden="1" customHeight="1" x14ac:dyDescent="0.2">
      <c r="A89" s="105" t="s">
        <v>477</v>
      </c>
      <c r="B89" s="105" t="s">
        <v>478</v>
      </c>
      <c r="C89" s="106">
        <f>C90</f>
        <v>0</v>
      </c>
    </row>
    <row r="90" spans="1:5" ht="25.5" hidden="1" customHeight="1" x14ac:dyDescent="0.2">
      <c r="A90" s="105" t="s">
        <v>479</v>
      </c>
      <c r="B90" s="105" t="s">
        <v>480</v>
      </c>
      <c r="C90" s="107"/>
    </row>
    <row r="91" spans="1:5" ht="25.5" x14ac:dyDescent="0.2">
      <c r="A91" s="105" t="s">
        <v>520</v>
      </c>
      <c r="B91" s="105" t="s">
        <v>481</v>
      </c>
      <c r="C91" s="106">
        <f>C94+C92</f>
        <v>4840400</v>
      </c>
    </row>
    <row r="92" spans="1:5" ht="82.5" customHeight="1" x14ac:dyDescent="0.2">
      <c r="A92" s="295" t="s">
        <v>669</v>
      </c>
      <c r="B92" s="294" t="s">
        <v>670</v>
      </c>
      <c r="C92" s="297">
        <f>C93</f>
        <v>0</v>
      </c>
    </row>
    <row r="93" spans="1:5" ht="80.25" customHeight="1" x14ac:dyDescent="0.2">
      <c r="A93" s="295" t="s">
        <v>669</v>
      </c>
      <c r="B93" s="294" t="s">
        <v>667</v>
      </c>
      <c r="C93" s="296"/>
    </row>
    <row r="94" spans="1:5" x14ac:dyDescent="0.2">
      <c r="A94" s="105" t="s">
        <v>521</v>
      </c>
      <c r="B94" s="105" t="s">
        <v>485</v>
      </c>
      <c r="C94" s="106">
        <f>C95</f>
        <v>4840400</v>
      </c>
    </row>
    <row r="95" spans="1:5" x14ac:dyDescent="0.2">
      <c r="A95" s="105" t="s">
        <v>522</v>
      </c>
      <c r="B95" s="105" t="s">
        <v>103</v>
      </c>
      <c r="C95" s="107">
        <v>4840400</v>
      </c>
    </row>
    <row r="96" spans="1:5" ht="12.75" customHeight="1" x14ac:dyDescent="0.2">
      <c r="A96" s="105" t="s">
        <v>523</v>
      </c>
      <c r="B96" s="105" t="s">
        <v>524</v>
      </c>
      <c r="C96" s="106">
        <f t="shared" ref="C96:C97" si="6">C97</f>
        <v>341800</v>
      </c>
    </row>
    <row r="97" spans="1:5" ht="38.25" x14ac:dyDescent="0.2">
      <c r="A97" s="105" t="s">
        <v>525</v>
      </c>
      <c r="B97" s="105" t="s">
        <v>486</v>
      </c>
      <c r="C97" s="106">
        <f t="shared" si="6"/>
        <v>341800</v>
      </c>
    </row>
    <row r="98" spans="1:5" ht="36.75" customHeight="1" x14ac:dyDescent="0.2">
      <c r="A98" s="105" t="s">
        <v>526</v>
      </c>
      <c r="B98" s="105" t="s">
        <v>104</v>
      </c>
      <c r="C98" s="107">
        <v>341800</v>
      </c>
    </row>
    <row r="99" spans="1:5" ht="12.75" hidden="1" customHeight="1" x14ac:dyDescent="0.2">
      <c r="A99" s="105" t="s">
        <v>487</v>
      </c>
      <c r="B99" s="105" t="s">
        <v>488</v>
      </c>
      <c r="C99" s="106">
        <f>C100+C104+C103</f>
        <v>0</v>
      </c>
    </row>
    <row r="100" spans="1:5" ht="38.25" hidden="1" customHeight="1" x14ac:dyDescent="0.2">
      <c r="A100" s="105" t="s">
        <v>489</v>
      </c>
      <c r="B100" s="105" t="s">
        <v>490</v>
      </c>
      <c r="C100" s="106">
        <f>C101</f>
        <v>0</v>
      </c>
    </row>
    <row r="101" spans="1:5" ht="51" hidden="1" customHeight="1" x14ac:dyDescent="0.2">
      <c r="A101" s="105" t="s">
        <v>491</v>
      </c>
      <c r="B101" s="131" t="s">
        <v>105</v>
      </c>
      <c r="C101" s="107"/>
    </row>
    <row r="102" spans="1:5" ht="51" hidden="1" customHeight="1" x14ac:dyDescent="0.2">
      <c r="A102" s="110" t="s">
        <v>492</v>
      </c>
      <c r="B102" s="108" t="s">
        <v>493</v>
      </c>
      <c r="C102" s="107"/>
    </row>
    <row r="103" spans="1:5" ht="38.25" hidden="1" customHeight="1" x14ac:dyDescent="0.2">
      <c r="A103" s="110" t="s">
        <v>494</v>
      </c>
      <c r="B103" s="108" t="s">
        <v>495</v>
      </c>
      <c r="C103" s="107"/>
    </row>
    <row r="104" spans="1:5" ht="12.75" hidden="1" customHeight="1" x14ac:dyDescent="0.2">
      <c r="A104" s="105" t="s">
        <v>496</v>
      </c>
      <c r="B104" s="120" t="s">
        <v>497</v>
      </c>
      <c r="C104" s="106">
        <f>C105</f>
        <v>0</v>
      </c>
    </row>
    <row r="105" spans="1:5" ht="25.5" hidden="1" customHeight="1" x14ac:dyDescent="0.2">
      <c r="A105" s="132" t="s">
        <v>498</v>
      </c>
      <c r="B105" s="132" t="s">
        <v>107</v>
      </c>
      <c r="C105" s="133"/>
      <c r="D105" s="100"/>
      <c r="E105" s="134"/>
    </row>
    <row r="106" spans="1:5" ht="12.75" hidden="1" customHeight="1" x14ac:dyDescent="0.2">
      <c r="A106" s="103" t="s">
        <v>499</v>
      </c>
      <c r="B106" s="103" t="s">
        <v>500</v>
      </c>
      <c r="C106" s="104">
        <f t="shared" ref="C106:C107" si="7">C107</f>
        <v>0</v>
      </c>
    </row>
    <row r="107" spans="1:5" ht="25.5" hidden="1" customHeight="1" x14ac:dyDescent="0.2">
      <c r="A107" s="105" t="s">
        <v>501</v>
      </c>
      <c r="B107" s="105" t="s">
        <v>108</v>
      </c>
      <c r="C107" s="106">
        <f t="shared" si="7"/>
        <v>0</v>
      </c>
    </row>
    <row r="108" spans="1:5" ht="25.5" hidden="1" customHeight="1" x14ac:dyDescent="0.2">
      <c r="A108" s="105" t="s">
        <v>502</v>
      </c>
      <c r="B108" s="105" t="s">
        <v>108</v>
      </c>
      <c r="C108" s="107"/>
    </row>
    <row r="109" spans="1:5" ht="13.5" customHeight="1" x14ac:dyDescent="0.2"/>
    <row r="110" spans="1:5" x14ac:dyDescent="0.2">
      <c r="A110" s="94" t="s">
        <v>530</v>
      </c>
      <c r="B110" s="94"/>
      <c r="C110" s="135"/>
    </row>
    <row r="111" spans="1:5" x14ac:dyDescent="0.2">
      <c r="A111" s="96" t="s">
        <v>346</v>
      </c>
      <c r="C111" s="96" t="s">
        <v>347</v>
      </c>
    </row>
    <row r="112" spans="1:5" x14ac:dyDescent="0.2">
      <c r="A112" s="94"/>
      <c r="B112" s="94"/>
    </row>
  </sheetData>
  <mergeCells count="15">
    <mergeCell ref="D34:E34"/>
    <mergeCell ref="B13:C13"/>
    <mergeCell ref="D22:E22"/>
    <mergeCell ref="D20:E20"/>
    <mergeCell ref="D21:E21"/>
    <mergeCell ref="A10:C10"/>
    <mergeCell ref="A11:C11"/>
    <mergeCell ref="B1:C1"/>
    <mergeCell ref="B2:C2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Normal="100" workbookViewId="0">
      <selection activeCell="B8" sqref="B8:D8"/>
    </sheetView>
  </sheetViews>
  <sheetFormatPr defaultRowHeight="12.75" x14ac:dyDescent="0.2"/>
  <cols>
    <col min="1" max="1" width="24.28515625" style="96" customWidth="1"/>
    <col min="2" max="2" width="39.7109375" style="96" customWidth="1"/>
    <col min="3" max="3" width="12" style="96" customWidth="1"/>
    <col min="4" max="4" width="11.85546875" style="96" customWidth="1"/>
    <col min="5" max="5" width="9.140625" style="96"/>
    <col min="6" max="6" width="11.7109375" style="96" bestFit="1" customWidth="1"/>
    <col min="7" max="252" width="9.140625" style="96"/>
    <col min="253" max="253" width="7.140625" style="96" customWidth="1"/>
    <col min="254" max="254" width="20.85546875" style="96" customWidth="1"/>
    <col min="255" max="255" width="41.28515625" style="96" customWidth="1"/>
    <col min="256" max="256" width="10.5703125" style="96" customWidth="1"/>
    <col min="257" max="258" width="10.7109375" style="96" customWidth="1"/>
    <col min="259" max="259" width="10.85546875" style="96" customWidth="1"/>
    <col min="260" max="261" width="9.140625" style="96"/>
    <col min="262" max="262" width="11.7109375" style="96" bestFit="1" customWidth="1"/>
    <col min="263" max="508" width="9.140625" style="96"/>
    <col min="509" max="509" width="7.140625" style="96" customWidth="1"/>
    <col min="510" max="510" width="20.85546875" style="96" customWidth="1"/>
    <col min="511" max="511" width="41.28515625" style="96" customWidth="1"/>
    <col min="512" max="512" width="10.5703125" style="96" customWidth="1"/>
    <col min="513" max="514" width="10.7109375" style="96" customWidth="1"/>
    <col min="515" max="515" width="10.85546875" style="96" customWidth="1"/>
    <col min="516" max="517" width="9.140625" style="96"/>
    <col min="518" max="518" width="11.7109375" style="96" bestFit="1" customWidth="1"/>
    <col min="519" max="764" width="9.140625" style="96"/>
    <col min="765" max="765" width="7.140625" style="96" customWidth="1"/>
    <col min="766" max="766" width="20.85546875" style="96" customWidth="1"/>
    <col min="767" max="767" width="41.28515625" style="96" customWidth="1"/>
    <col min="768" max="768" width="10.5703125" style="96" customWidth="1"/>
    <col min="769" max="770" width="10.7109375" style="96" customWidth="1"/>
    <col min="771" max="771" width="10.85546875" style="96" customWidth="1"/>
    <col min="772" max="773" width="9.140625" style="96"/>
    <col min="774" max="774" width="11.7109375" style="96" bestFit="1" customWidth="1"/>
    <col min="775" max="1020" width="9.140625" style="96"/>
    <col min="1021" max="1021" width="7.140625" style="96" customWidth="1"/>
    <col min="1022" max="1022" width="20.85546875" style="96" customWidth="1"/>
    <col min="1023" max="1023" width="41.28515625" style="96" customWidth="1"/>
    <col min="1024" max="1024" width="10.5703125" style="96" customWidth="1"/>
    <col min="1025" max="1026" width="10.7109375" style="96" customWidth="1"/>
    <col min="1027" max="1027" width="10.85546875" style="96" customWidth="1"/>
    <col min="1028" max="1029" width="9.140625" style="96"/>
    <col min="1030" max="1030" width="11.7109375" style="96" bestFit="1" customWidth="1"/>
    <col min="1031" max="1276" width="9.140625" style="96"/>
    <col min="1277" max="1277" width="7.140625" style="96" customWidth="1"/>
    <col min="1278" max="1278" width="20.85546875" style="96" customWidth="1"/>
    <col min="1279" max="1279" width="41.28515625" style="96" customWidth="1"/>
    <col min="1280" max="1280" width="10.5703125" style="96" customWidth="1"/>
    <col min="1281" max="1282" width="10.7109375" style="96" customWidth="1"/>
    <col min="1283" max="1283" width="10.85546875" style="96" customWidth="1"/>
    <col min="1284" max="1285" width="9.140625" style="96"/>
    <col min="1286" max="1286" width="11.7109375" style="96" bestFit="1" customWidth="1"/>
    <col min="1287" max="1532" width="9.140625" style="96"/>
    <col min="1533" max="1533" width="7.140625" style="96" customWidth="1"/>
    <col min="1534" max="1534" width="20.85546875" style="96" customWidth="1"/>
    <col min="1535" max="1535" width="41.28515625" style="96" customWidth="1"/>
    <col min="1536" max="1536" width="10.5703125" style="96" customWidth="1"/>
    <col min="1537" max="1538" width="10.7109375" style="96" customWidth="1"/>
    <col min="1539" max="1539" width="10.85546875" style="96" customWidth="1"/>
    <col min="1540" max="1541" width="9.140625" style="96"/>
    <col min="1542" max="1542" width="11.7109375" style="96" bestFit="1" customWidth="1"/>
    <col min="1543" max="1788" width="9.140625" style="96"/>
    <col min="1789" max="1789" width="7.140625" style="96" customWidth="1"/>
    <col min="1790" max="1790" width="20.85546875" style="96" customWidth="1"/>
    <col min="1791" max="1791" width="41.28515625" style="96" customWidth="1"/>
    <col min="1792" max="1792" width="10.5703125" style="96" customWidth="1"/>
    <col min="1793" max="1794" width="10.7109375" style="96" customWidth="1"/>
    <col min="1795" max="1795" width="10.85546875" style="96" customWidth="1"/>
    <col min="1796" max="1797" width="9.140625" style="96"/>
    <col min="1798" max="1798" width="11.7109375" style="96" bestFit="1" customWidth="1"/>
    <col min="1799" max="2044" width="9.140625" style="96"/>
    <col min="2045" max="2045" width="7.140625" style="96" customWidth="1"/>
    <col min="2046" max="2046" width="20.85546875" style="96" customWidth="1"/>
    <col min="2047" max="2047" width="41.28515625" style="96" customWidth="1"/>
    <col min="2048" max="2048" width="10.5703125" style="96" customWidth="1"/>
    <col min="2049" max="2050" width="10.7109375" style="96" customWidth="1"/>
    <col min="2051" max="2051" width="10.85546875" style="96" customWidth="1"/>
    <col min="2052" max="2053" width="9.140625" style="96"/>
    <col min="2054" max="2054" width="11.7109375" style="96" bestFit="1" customWidth="1"/>
    <col min="2055" max="2300" width="9.140625" style="96"/>
    <col min="2301" max="2301" width="7.140625" style="96" customWidth="1"/>
    <col min="2302" max="2302" width="20.85546875" style="96" customWidth="1"/>
    <col min="2303" max="2303" width="41.28515625" style="96" customWidth="1"/>
    <col min="2304" max="2304" width="10.5703125" style="96" customWidth="1"/>
    <col min="2305" max="2306" width="10.7109375" style="96" customWidth="1"/>
    <col min="2307" max="2307" width="10.85546875" style="96" customWidth="1"/>
    <col min="2308" max="2309" width="9.140625" style="96"/>
    <col min="2310" max="2310" width="11.7109375" style="96" bestFit="1" customWidth="1"/>
    <col min="2311" max="2556" width="9.140625" style="96"/>
    <col min="2557" max="2557" width="7.140625" style="96" customWidth="1"/>
    <col min="2558" max="2558" width="20.85546875" style="96" customWidth="1"/>
    <col min="2559" max="2559" width="41.28515625" style="96" customWidth="1"/>
    <col min="2560" max="2560" width="10.5703125" style="96" customWidth="1"/>
    <col min="2561" max="2562" width="10.7109375" style="96" customWidth="1"/>
    <col min="2563" max="2563" width="10.85546875" style="96" customWidth="1"/>
    <col min="2564" max="2565" width="9.140625" style="96"/>
    <col min="2566" max="2566" width="11.7109375" style="96" bestFit="1" customWidth="1"/>
    <col min="2567" max="2812" width="9.140625" style="96"/>
    <col min="2813" max="2813" width="7.140625" style="96" customWidth="1"/>
    <col min="2814" max="2814" width="20.85546875" style="96" customWidth="1"/>
    <col min="2815" max="2815" width="41.28515625" style="96" customWidth="1"/>
    <col min="2816" max="2816" width="10.5703125" style="96" customWidth="1"/>
    <col min="2817" max="2818" width="10.7109375" style="96" customWidth="1"/>
    <col min="2819" max="2819" width="10.85546875" style="96" customWidth="1"/>
    <col min="2820" max="2821" width="9.140625" style="96"/>
    <col min="2822" max="2822" width="11.7109375" style="96" bestFit="1" customWidth="1"/>
    <col min="2823" max="3068" width="9.140625" style="96"/>
    <col min="3069" max="3069" width="7.140625" style="96" customWidth="1"/>
    <col min="3070" max="3070" width="20.85546875" style="96" customWidth="1"/>
    <col min="3071" max="3071" width="41.28515625" style="96" customWidth="1"/>
    <col min="3072" max="3072" width="10.5703125" style="96" customWidth="1"/>
    <col min="3073" max="3074" width="10.7109375" style="96" customWidth="1"/>
    <col min="3075" max="3075" width="10.85546875" style="96" customWidth="1"/>
    <col min="3076" max="3077" width="9.140625" style="96"/>
    <col min="3078" max="3078" width="11.7109375" style="96" bestFit="1" customWidth="1"/>
    <col min="3079" max="3324" width="9.140625" style="96"/>
    <col min="3325" max="3325" width="7.140625" style="96" customWidth="1"/>
    <col min="3326" max="3326" width="20.85546875" style="96" customWidth="1"/>
    <col min="3327" max="3327" width="41.28515625" style="96" customWidth="1"/>
    <col min="3328" max="3328" width="10.5703125" style="96" customWidth="1"/>
    <col min="3329" max="3330" width="10.7109375" style="96" customWidth="1"/>
    <col min="3331" max="3331" width="10.85546875" style="96" customWidth="1"/>
    <col min="3332" max="3333" width="9.140625" style="96"/>
    <col min="3334" max="3334" width="11.7109375" style="96" bestFit="1" customWidth="1"/>
    <col min="3335" max="3580" width="9.140625" style="96"/>
    <col min="3581" max="3581" width="7.140625" style="96" customWidth="1"/>
    <col min="3582" max="3582" width="20.85546875" style="96" customWidth="1"/>
    <col min="3583" max="3583" width="41.28515625" style="96" customWidth="1"/>
    <col min="3584" max="3584" width="10.5703125" style="96" customWidth="1"/>
    <col min="3585" max="3586" width="10.7109375" style="96" customWidth="1"/>
    <col min="3587" max="3587" width="10.85546875" style="96" customWidth="1"/>
    <col min="3588" max="3589" width="9.140625" style="96"/>
    <col min="3590" max="3590" width="11.7109375" style="96" bestFit="1" customWidth="1"/>
    <col min="3591" max="3836" width="9.140625" style="96"/>
    <col min="3837" max="3837" width="7.140625" style="96" customWidth="1"/>
    <col min="3838" max="3838" width="20.85546875" style="96" customWidth="1"/>
    <col min="3839" max="3839" width="41.28515625" style="96" customWidth="1"/>
    <col min="3840" max="3840" width="10.5703125" style="96" customWidth="1"/>
    <col min="3841" max="3842" width="10.7109375" style="96" customWidth="1"/>
    <col min="3843" max="3843" width="10.85546875" style="96" customWidth="1"/>
    <col min="3844" max="3845" width="9.140625" style="96"/>
    <col min="3846" max="3846" width="11.7109375" style="96" bestFit="1" customWidth="1"/>
    <col min="3847" max="4092" width="9.140625" style="96"/>
    <col min="4093" max="4093" width="7.140625" style="96" customWidth="1"/>
    <col min="4094" max="4094" width="20.85546875" style="96" customWidth="1"/>
    <col min="4095" max="4095" width="41.28515625" style="96" customWidth="1"/>
    <col min="4096" max="4096" width="10.5703125" style="96" customWidth="1"/>
    <col min="4097" max="4098" width="10.7109375" style="96" customWidth="1"/>
    <col min="4099" max="4099" width="10.85546875" style="96" customWidth="1"/>
    <col min="4100" max="4101" width="9.140625" style="96"/>
    <col min="4102" max="4102" width="11.7109375" style="96" bestFit="1" customWidth="1"/>
    <col min="4103" max="4348" width="9.140625" style="96"/>
    <col min="4349" max="4349" width="7.140625" style="96" customWidth="1"/>
    <col min="4350" max="4350" width="20.85546875" style="96" customWidth="1"/>
    <col min="4351" max="4351" width="41.28515625" style="96" customWidth="1"/>
    <col min="4352" max="4352" width="10.5703125" style="96" customWidth="1"/>
    <col min="4353" max="4354" width="10.7109375" style="96" customWidth="1"/>
    <col min="4355" max="4355" width="10.85546875" style="96" customWidth="1"/>
    <col min="4356" max="4357" width="9.140625" style="96"/>
    <col min="4358" max="4358" width="11.7109375" style="96" bestFit="1" customWidth="1"/>
    <col min="4359" max="4604" width="9.140625" style="96"/>
    <col min="4605" max="4605" width="7.140625" style="96" customWidth="1"/>
    <col min="4606" max="4606" width="20.85546875" style="96" customWidth="1"/>
    <col min="4607" max="4607" width="41.28515625" style="96" customWidth="1"/>
    <col min="4608" max="4608" width="10.5703125" style="96" customWidth="1"/>
    <col min="4609" max="4610" width="10.7109375" style="96" customWidth="1"/>
    <col min="4611" max="4611" width="10.85546875" style="96" customWidth="1"/>
    <col min="4612" max="4613" width="9.140625" style="96"/>
    <col min="4614" max="4614" width="11.7109375" style="96" bestFit="1" customWidth="1"/>
    <col min="4615" max="4860" width="9.140625" style="96"/>
    <col min="4861" max="4861" width="7.140625" style="96" customWidth="1"/>
    <col min="4862" max="4862" width="20.85546875" style="96" customWidth="1"/>
    <col min="4863" max="4863" width="41.28515625" style="96" customWidth="1"/>
    <col min="4864" max="4864" width="10.5703125" style="96" customWidth="1"/>
    <col min="4865" max="4866" width="10.7109375" style="96" customWidth="1"/>
    <col min="4867" max="4867" width="10.85546875" style="96" customWidth="1"/>
    <col min="4868" max="4869" width="9.140625" style="96"/>
    <col min="4870" max="4870" width="11.7109375" style="96" bestFit="1" customWidth="1"/>
    <col min="4871" max="5116" width="9.140625" style="96"/>
    <col min="5117" max="5117" width="7.140625" style="96" customWidth="1"/>
    <col min="5118" max="5118" width="20.85546875" style="96" customWidth="1"/>
    <col min="5119" max="5119" width="41.28515625" style="96" customWidth="1"/>
    <col min="5120" max="5120" width="10.5703125" style="96" customWidth="1"/>
    <col min="5121" max="5122" width="10.7109375" style="96" customWidth="1"/>
    <col min="5123" max="5123" width="10.85546875" style="96" customWidth="1"/>
    <col min="5124" max="5125" width="9.140625" style="96"/>
    <col min="5126" max="5126" width="11.7109375" style="96" bestFit="1" customWidth="1"/>
    <col min="5127" max="5372" width="9.140625" style="96"/>
    <col min="5373" max="5373" width="7.140625" style="96" customWidth="1"/>
    <col min="5374" max="5374" width="20.85546875" style="96" customWidth="1"/>
    <col min="5375" max="5375" width="41.28515625" style="96" customWidth="1"/>
    <col min="5376" max="5376" width="10.5703125" style="96" customWidth="1"/>
    <col min="5377" max="5378" width="10.7109375" style="96" customWidth="1"/>
    <col min="5379" max="5379" width="10.85546875" style="96" customWidth="1"/>
    <col min="5380" max="5381" width="9.140625" style="96"/>
    <col min="5382" max="5382" width="11.7109375" style="96" bestFit="1" customWidth="1"/>
    <col min="5383" max="5628" width="9.140625" style="96"/>
    <col min="5629" max="5629" width="7.140625" style="96" customWidth="1"/>
    <col min="5630" max="5630" width="20.85546875" style="96" customWidth="1"/>
    <col min="5631" max="5631" width="41.28515625" style="96" customWidth="1"/>
    <col min="5632" max="5632" width="10.5703125" style="96" customWidth="1"/>
    <col min="5633" max="5634" width="10.7109375" style="96" customWidth="1"/>
    <col min="5635" max="5635" width="10.85546875" style="96" customWidth="1"/>
    <col min="5636" max="5637" width="9.140625" style="96"/>
    <col min="5638" max="5638" width="11.7109375" style="96" bestFit="1" customWidth="1"/>
    <col min="5639" max="5884" width="9.140625" style="96"/>
    <col min="5885" max="5885" width="7.140625" style="96" customWidth="1"/>
    <col min="5886" max="5886" width="20.85546875" style="96" customWidth="1"/>
    <col min="5887" max="5887" width="41.28515625" style="96" customWidth="1"/>
    <col min="5888" max="5888" width="10.5703125" style="96" customWidth="1"/>
    <col min="5889" max="5890" width="10.7109375" style="96" customWidth="1"/>
    <col min="5891" max="5891" width="10.85546875" style="96" customWidth="1"/>
    <col min="5892" max="5893" width="9.140625" style="96"/>
    <col min="5894" max="5894" width="11.7109375" style="96" bestFit="1" customWidth="1"/>
    <col min="5895" max="6140" width="9.140625" style="96"/>
    <col min="6141" max="6141" width="7.140625" style="96" customWidth="1"/>
    <col min="6142" max="6142" width="20.85546875" style="96" customWidth="1"/>
    <col min="6143" max="6143" width="41.28515625" style="96" customWidth="1"/>
    <col min="6144" max="6144" width="10.5703125" style="96" customWidth="1"/>
    <col min="6145" max="6146" width="10.7109375" style="96" customWidth="1"/>
    <col min="6147" max="6147" width="10.85546875" style="96" customWidth="1"/>
    <col min="6148" max="6149" width="9.140625" style="96"/>
    <col min="6150" max="6150" width="11.7109375" style="96" bestFit="1" customWidth="1"/>
    <col min="6151" max="6396" width="9.140625" style="96"/>
    <col min="6397" max="6397" width="7.140625" style="96" customWidth="1"/>
    <col min="6398" max="6398" width="20.85546875" style="96" customWidth="1"/>
    <col min="6399" max="6399" width="41.28515625" style="96" customWidth="1"/>
    <col min="6400" max="6400" width="10.5703125" style="96" customWidth="1"/>
    <col min="6401" max="6402" width="10.7109375" style="96" customWidth="1"/>
    <col min="6403" max="6403" width="10.85546875" style="96" customWidth="1"/>
    <col min="6404" max="6405" width="9.140625" style="96"/>
    <col min="6406" max="6406" width="11.7109375" style="96" bestFit="1" customWidth="1"/>
    <col min="6407" max="6652" width="9.140625" style="96"/>
    <col min="6653" max="6653" width="7.140625" style="96" customWidth="1"/>
    <col min="6654" max="6654" width="20.85546875" style="96" customWidth="1"/>
    <col min="6655" max="6655" width="41.28515625" style="96" customWidth="1"/>
    <col min="6656" max="6656" width="10.5703125" style="96" customWidth="1"/>
    <col min="6657" max="6658" width="10.7109375" style="96" customWidth="1"/>
    <col min="6659" max="6659" width="10.85546875" style="96" customWidth="1"/>
    <col min="6660" max="6661" width="9.140625" style="96"/>
    <col min="6662" max="6662" width="11.7109375" style="96" bestFit="1" customWidth="1"/>
    <col min="6663" max="6908" width="9.140625" style="96"/>
    <col min="6909" max="6909" width="7.140625" style="96" customWidth="1"/>
    <col min="6910" max="6910" width="20.85546875" style="96" customWidth="1"/>
    <col min="6911" max="6911" width="41.28515625" style="96" customWidth="1"/>
    <col min="6912" max="6912" width="10.5703125" style="96" customWidth="1"/>
    <col min="6913" max="6914" width="10.7109375" style="96" customWidth="1"/>
    <col min="6915" max="6915" width="10.85546875" style="96" customWidth="1"/>
    <col min="6916" max="6917" width="9.140625" style="96"/>
    <col min="6918" max="6918" width="11.7109375" style="96" bestFit="1" customWidth="1"/>
    <col min="6919" max="7164" width="9.140625" style="96"/>
    <col min="7165" max="7165" width="7.140625" style="96" customWidth="1"/>
    <col min="7166" max="7166" width="20.85546875" style="96" customWidth="1"/>
    <col min="7167" max="7167" width="41.28515625" style="96" customWidth="1"/>
    <col min="7168" max="7168" width="10.5703125" style="96" customWidth="1"/>
    <col min="7169" max="7170" width="10.7109375" style="96" customWidth="1"/>
    <col min="7171" max="7171" width="10.85546875" style="96" customWidth="1"/>
    <col min="7172" max="7173" width="9.140625" style="96"/>
    <col min="7174" max="7174" width="11.7109375" style="96" bestFit="1" customWidth="1"/>
    <col min="7175" max="7420" width="9.140625" style="96"/>
    <col min="7421" max="7421" width="7.140625" style="96" customWidth="1"/>
    <col min="7422" max="7422" width="20.85546875" style="96" customWidth="1"/>
    <col min="7423" max="7423" width="41.28515625" style="96" customWidth="1"/>
    <col min="7424" max="7424" width="10.5703125" style="96" customWidth="1"/>
    <col min="7425" max="7426" width="10.7109375" style="96" customWidth="1"/>
    <col min="7427" max="7427" width="10.85546875" style="96" customWidth="1"/>
    <col min="7428" max="7429" width="9.140625" style="96"/>
    <col min="7430" max="7430" width="11.7109375" style="96" bestFit="1" customWidth="1"/>
    <col min="7431" max="7676" width="9.140625" style="96"/>
    <col min="7677" max="7677" width="7.140625" style="96" customWidth="1"/>
    <col min="7678" max="7678" width="20.85546875" style="96" customWidth="1"/>
    <col min="7679" max="7679" width="41.28515625" style="96" customWidth="1"/>
    <col min="7680" max="7680" width="10.5703125" style="96" customWidth="1"/>
    <col min="7681" max="7682" width="10.7109375" style="96" customWidth="1"/>
    <col min="7683" max="7683" width="10.85546875" style="96" customWidth="1"/>
    <col min="7684" max="7685" width="9.140625" style="96"/>
    <col min="7686" max="7686" width="11.7109375" style="96" bestFit="1" customWidth="1"/>
    <col min="7687" max="7932" width="9.140625" style="96"/>
    <col min="7933" max="7933" width="7.140625" style="96" customWidth="1"/>
    <col min="7934" max="7934" width="20.85546875" style="96" customWidth="1"/>
    <col min="7935" max="7935" width="41.28515625" style="96" customWidth="1"/>
    <col min="7936" max="7936" width="10.5703125" style="96" customWidth="1"/>
    <col min="7937" max="7938" width="10.7109375" style="96" customWidth="1"/>
    <col min="7939" max="7939" width="10.85546875" style="96" customWidth="1"/>
    <col min="7940" max="7941" width="9.140625" style="96"/>
    <col min="7942" max="7942" width="11.7109375" style="96" bestFit="1" customWidth="1"/>
    <col min="7943" max="8188" width="9.140625" style="96"/>
    <col min="8189" max="8189" width="7.140625" style="96" customWidth="1"/>
    <col min="8190" max="8190" width="20.85546875" style="96" customWidth="1"/>
    <col min="8191" max="8191" width="41.28515625" style="96" customWidth="1"/>
    <col min="8192" max="8192" width="10.5703125" style="96" customWidth="1"/>
    <col min="8193" max="8194" width="10.7109375" style="96" customWidth="1"/>
    <col min="8195" max="8195" width="10.85546875" style="96" customWidth="1"/>
    <col min="8196" max="8197" width="9.140625" style="96"/>
    <col min="8198" max="8198" width="11.7109375" style="96" bestFit="1" customWidth="1"/>
    <col min="8199" max="8444" width="9.140625" style="96"/>
    <col min="8445" max="8445" width="7.140625" style="96" customWidth="1"/>
    <col min="8446" max="8446" width="20.85546875" style="96" customWidth="1"/>
    <col min="8447" max="8447" width="41.28515625" style="96" customWidth="1"/>
    <col min="8448" max="8448" width="10.5703125" style="96" customWidth="1"/>
    <col min="8449" max="8450" width="10.7109375" style="96" customWidth="1"/>
    <col min="8451" max="8451" width="10.85546875" style="96" customWidth="1"/>
    <col min="8452" max="8453" width="9.140625" style="96"/>
    <col min="8454" max="8454" width="11.7109375" style="96" bestFit="1" customWidth="1"/>
    <col min="8455" max="8700" width="9.140625" style="96"/>
    <col min="8701" max="8701" width="7.140625" style="96" customWidth="1"/>
    <col min="8702" max="8702" width="20.85546875" style="96" customWidth="1"/>
    <col min="8703" max="8703" width="41.28515625" style="96" customWidth="1"/>
    <col min="8704" max="8704" width="10.5703125" style="96" customWidth="1"/>
    <col min="8705" max="8706" width="10.7109375" style="96" customWidth="1"/>
    <col min="8707" max="8707" width="10.85546875" style="96" customWidth="1"/>
    <col min="8708" max="8709" width="9.140625" style="96"/>
    <col min="8710" max="8710" width="11.7109375" style="96" bestFit="1" customWidth="1"/>
    <col min="8711" max="8956" width="9.140625" style="96"/>
    <col min="8957" max="8957" width="7.140625" style="96" customWidth="1"/>
    <col min="8958" max="8958" width="20.85546875" style="96" customWidth="1"/>
    <col min="8959" max="8959" width="41.28515625" style="96" customWidth="1"/>
    <col min="8960" max="8960" width="10.5703125" style="96" customWidth="1"/>
    <col min="8961" max="8962" width="10.7109375" style="96" customWidth="1"/>
    <col min="8963" max="8963" width="10.85546875" style="96" customWidth="1"/>
    <col min="8964" max="8965" width="9.140625" style="96"/>
    <col min="8966" max="8966" width="11.7109375" style="96" bestFit="1" customWidth="1"/>
    <col min="8967" max="9212" width="9.140625" style="96"/>
    <col min="9213" max="9213" width="7.140625" style="96" customWidth="1"/>
    <col min="9214" max="9214" width="20.85546875" style="96" customWidth="1"/>
    <col min="9215" max="9215" width="41.28515625" style="96" customWidth="1"/>
    <col min="9216" max="9216" width="10.5703125" style="96" customWidth="1"/>
    <col min="9217" max="9218" width="10.7109375" style="96" customWidth="1"/>
    <col min="9219" max="9219" width="10.85546875" style="96" customWidth="1"/>
    <col min="9220" max="9221" width="9.140625" style="96"/>
    <col min="9222" max="9222" width="11.7109375" style="96" bestFit="1" customWidth="1"/>
    <col min="9223" max="9468" width="9.140625" style="96"/>
    <col min="9469" max="9469" width="7.140625" style="96" customWidth="1"/>
    <col min="9470" max="9470" width="20.85546875" style="96" customWidth="1"/>
    <col min="9471" max="9471" width="41.28515625" style="96" customWidth="1"/>
    <col min="9472" max="9472" width="10.5703125" style="96" customWidth="1"/>
    <col min="9473" max="9474" width="10.7109375" style="96" customWidth="1"/>
    <col min="9475" max="9475" width="10.85546875" style="96" customWidth="1"/>
    <col min="9476" max="9477" width="9.140625" style="96"/>
    <col min="9478" max="9478" width="11.7109375" style="96" bestFit="1" customWidth="1"/>
    <col min="9479" max="9724" width="9.140625" style="96"/>
    <col min="9725" max="9725" width="7.140625" style="96" customWidth="1"/>
    <col min="9726" max="9726" width="20.85546875" style="96" customWidth="1"/>
    <col min="9727" max="9727" width="41.28515625" style="96" customWidth="1"/>
    <col min="9728" max="9728" width="10.5703125" style="96" customWidth="1"/>
    <col min="9729" max="9730" width="10.7109375" style="96" customWidth="1"/>
    <col min="9731" max="9731" width="10.85546875" style="96" customWidth="1"/>
    <col min="9732" max="9733" width="9.140625" style="96"/>
    <col min="9734" max="9734" width="11.7109375" style="96" bestFit="1" customWidth="1"/>
    <col min="9735" max="9980" width="9.140625" style="96"/>
    <col min="9981" max="9981" width="7.140625" style="96" customWidth="1"/>
    <col min="9982" max="9982" width="20.85546875" style="96" customWidth="1"/>
    <col min="9983" max="9983" width="41.28515625" style="96" customWidth="1"/>
    <col min="9984" max="9984" width="10.5703125" style="96" customWidth="1"/>
    <col min="9985" max="9986" width="10.7109375" style="96" customWidth="1"/>
    <col min="9987" max="9987" width="10.85546875" style="96" customWidth="1"/>
    <col min="9988" max="9989" width="9.140625" style="96"/>
    <col min="9990" max="9990" width="11.7109375" style="96" bestFit="1" customWidth="1"/>
    <col min="9991" max="10236" width="9.140625" style="96"/>
    <col min="10237" max="10237" width="7.140625" style="96" customWidth="1"/>
    <col min="10238" max="10238" width="20.85546875" style="96" customWidth="1"/>
    <col min="10239" max="10239" width="41.28515625" style="96" customWidth="1"/>
    <col min="10240" max="10240" width="10.5703125" style="96" customWidth="1"/>
    <col min="10241" max="10242" width="10.7109375" style="96" customWidth="1"/>
    <col min="10243" max="10243" width="10.85546875" style="96" customWidth="1"/>
    <col min="10244" max="10245" width="9.140625" style="96"/>
    <col min="10246" max="10246" width="11.7109375" style="96" bestFit="1" customWidth="1"/>
    <col min="10247" max="10492" width="9.140625" style="96"/>
    <col min="10493" max="10493" width="7.140625" style="96" customWidth="1"/>
    <col min="10494" max="10494" width="20.85546875" style="96" customWidth="1"/>
    <col min="10495" max="10495" width="41.28515625" style="96" customWidth="1"/>
    <col min="10496" max="10496" width="10.5703125" style="96" customWidth="1"/>
    <col min="10497" max="10498" width="10.7109375" style="96" customWidth="1"/>
    <col min="10499" max="10499" width="10.85546875" style="96" customWidth="1"/>
    <col min="10500" max="10501" width="9.140625" style="96"/>
    <col min="10502" max="10502" width="11.7109375" style="96" bestFit="1" customWidth="1"/>
    <col min="10503" max="10748" width="9.140625" style="96"/>
    <col min="10749" max="10749" width="7.140625" style="96" customWidth="1"/>
    <col min="10750" max="10750" width="20.85546875" style="96" customWidth="1"/>
    <col min="10751" max="10751" width="41.28515625" style="96" customWidth="1"/>
    <col min="10752" max="10752" width="10.5703125" style="96" customWidth="1"/>
    <col min="10753" max="10754" width="10.7109375" style="96" customWidth="1"/>
    <col min="10755" max="10755" width="10.85546875" style="96" customWidth="1"/>
    <col min="10756" max="10757" width="9.140625" style="96"/>
    <col min="10758" max="10758" width="11.7109375" style="96" bestFit="1" customWidth="1"/>
    <col min="10759" max="11004" width="9.140625" style="96"/>
    <col min="11005" max="11005" width="7.140625" style="96" customWidth="1"/>
    <col min="11006" max="11006" width="20.85546875" style="96" customWidth="1"/>
    <col min="11007" max="11007" width="41.28515625" style="96" customWidth="1"/>
    <col min="11008" max="11008" width="10.5703125" style="96" customWidth="1"/>
    <col min="11009" max="11010" width="10.7109375" style="96" customWidth="1"/>
    <col min="11011" max="11011" width="10.85546875" style="96" customWidth="1"/>
    <col min="11012" max="11013" width="9.140625" style="96"/>
    <col min="11014" max="11014" width="11.7109375" style="96" bestFit="1" customWidth="1"/>
    <col min="11015" max="11260" width="9.140625" style="96"/>
    <col min="11261" max="11261" width="7.140625" style="96" customWidth="1"/>
    <col min="11262" max="11262" width="20.85546875" style="96" customWidth="1"/>
    <col min="11263" max="11263" width="41.28515625" style="96" customWidth="1"/>
    <col min="11264" max="11264" width="10.5703125" style="96" customWidth="1"/>
    <col min="11265" max="11266" width="10.7109375" style="96" customWidth="1"/>
    <col min="11267" max="11267" width="10.85546875" style="96" customWidth="1"/>
    <col min="11268" max="11269" width="9.140625" style="96"/>
    <col min="11270" max="11270" width="11.7109375" style="96" bestFit="1" customWidth="1"/>
    <col min="11271" max="11516" width="9.140625" style="96"/>
    <col min="11517" max="11517" width="7.140625" style="96" customWidth="1"/>
    <col min="11518" max="11518" width="20.85546875" style="96" customWidth="1"/>
    <col min="11519" max="11519" width="41.28515625" style="96" customWidth="1"/>
    <col min="11520" max="11520" width="10.5703125" style="96" customWidth="1"/>
    <col min="11521" max="11522" width="10.7109375" style="96" customWidth="1"/>
    <col min="11523" max="11523" width="10.85546875" style="96" customWidth="1"/>
    <col min="11524" max="11525" width="9.140625" style="96"/>
    <col min="11526" max="11526" width="11.7109375" style="96" bestFit="1" customWidth="1"/>
    <col min="11527" max="11772" width="9.140625" style="96"/>
    <col min="11773" max="11773" width="7.140625" style="96" customWidth="1"/>
    <col min="11774" max="11774" width="20.85546875" style="96" customWidth="1"/>
    <col min="11775" max="11775" width="41.28515625" style="96" customWidth="1"/>
    <col min="11776" max="11776" width="10.5703125" style="96" customWidth="1"/>
    <col min="11777" max="11778" width="10.7109375" style="96" customWidth="1"/>
    <col min="11779" max="11779" width="10.85546875" style="96" customWidth="1"/>
    <col min="11780" max="11781" width="9.140625" style="96"/>
    <col min="11782" max="11782" width="11.7109375" style="96" bestFit="1" customWidth="1"/>
    <col min="11783" max="12028" width="9.140625" style="96"/>
    <col min="12029" max="12029" width="7.140625" style="96" customWidth="1"/>
    <col min="12030" max="12030" width="20.85546875" style="96" customWidth="1"/>
    <col min="12031" max="12031" width="41.28515625" style="96" customWidth="1"/>
    <col min="12032" max="12032" width="10.5703125" style="96" customWidth="1"/>
    <col min="12033" max="12034" width="10.7109375" style="96" customWidth="1"/>
    <col min="12035" max="12035" width="10.85546875" style="96" customWidth="1"/>
    <col min="12036" max="12037" width="9.140625" style="96"/>
    <col min="12038" max="12038" width="11.7109375" style="96" bestFit="1" customWidth="1"/>
    <col min="12039" max="12284" width="9.140625" style="96"/>
    <col min="12285" max="12285" width="7.140625" style="96" customWidth="1"/>
    <col min="12286" max="12286" width="20.85546875" style="96" customWidth="1"/>
    <col min="12287" max="12287" width="41.28515625" style="96" customWidth="1"/>
    <col min="12288" max="12288" width="10.5703125" style="96" customWidth="1"/>
    <col min="12289" max="12290" width="10.7109375" style="96" customWidth="1"/>
    <col min="12291" max="12291" width="10.85546875" style="96" customWidth="1"/>
    <col min="12292" max="12293" width="9.140625" style="96"/>
    <col min="12294" max="12294" width="11.7109375" style="96" bestFit="1" customWidth="1"/>
    <col min="12295" max="12540" width="9.140625" style="96"/>
    <col min="12541" max="12541" width="7.140625" style="96" customWidth="1"/>
    <col min="12542" max="12542" width="20.85546875" style="96" customWidth="1"/>
    <col min="12543" max="12543" width="41.28515625" style="96" customWidth="1"/>
    <col min="12544" max="12544" width="10.5703125" style="96" customWidth="1"/>
    <col min="12545" max="12546" width="10.7109375" style="96" customWidth="1"/>
    <col min="12547" max="12547" width="10.85546875" style="96" customWidth="1"/>
    <col min="12548" max="12549" width="9.140625" style="96"/>
    <col min="12550" max="12550" width="11.7109375" style="96" bestFit="1" customWidth="1"/>
    <col min="12551" max="12796" width="9.140625" style="96"/>
    <col min="12797" max="12797" width="7.140625" style="96" customWidth="1"/>
    <col min="12798" max="12798" width="20.85546875" style="96" customWidth="1"/>
    <col min="12799" max="12799" width="41.28515625" style="96" customWidth="1"/>
    <col min="12800" max="12800" width="10.5703125" style="96" customWidth="1"/>
    <col min="12801" max="12802" width="10.7109375" style="96" customWidth="1"/>
    <col min="12803" max="12803" width="10.85546875" style="96" customWidth="1"/>
    <col min="12804" max="12805" width="9.140625" style="96"/>
    <col min="12806" max="12806" width="11.7109375" style="96" bestFit="1" customWidth="1"/>
    <col min="12807" max="13052" width="9.140625" style="96"/>
    <col min="13053" max="13053" width="7.140625" style="96" customWidth="1"/>
    <col min="13054" max="13054" width="20.85546875" style="96" customWidth="1"/>
    <col min="13055" max="13055" width="41.28515625" style="96" customWidth="1"/>
    <col min="13056" max="13056" width="10.5703125" style="96" customWidth="1"/>
    <col min="13057" max="13058" width="10.7109375" style="96" customWidth="1"/>
    <col min="13059" max="13059" width="10.85546875" style="96" customWidth="1"/>
    <col min="13060" max="13061" width="9.140625" style="96"/>
    <col min="13062" max="13062" width="11.7109375" style="96" bestFit="1" customWidth="1"/>
    <col min="13063" max="13308" width="9.140625" style="96"/>
    <col min="13309" max="13309" width="7.140625" style="96" customWidth="1"/>
    <col min="13310" max="13310" width="20.85546875" style="96" customWidth="1"/>
    <col min="13311" max="13311" width="41.28515625" style="96" customWidth="1"/>
    <col min="13312" max="13312" width="10.5703125" style="96" customWidth="1"/>
    <col min="13313" max="13314" width="10.7109375" style="96" customWidth="1"/>
    <col min="13315" max="13315" width="10.85546875" style="96" customWidth="1"/>
    <col min="13316" max="13317" width="9.140625" style="96"/>
    <col min="13318" max="13318" width="11.7109375" style="96" bestFit="1" customWidth="1"/>
    <col min="13319" max="13564" width="9.140625" style="96"/>
    <col min="13565" max="13565" width="7.140625" style="96" customWidth="1"/>
    <col min="13566" max="13566" width="20.85546875" style="96" customWidth="1"/>
    <col min="13567" max="13567" width="41.28515625" style="96" customWidth="1"/>
    <col min="13568" max="13568" width="10.5703125" style="96" customWidth="1"/>
    <col min="13569" max="13570" width="10.7109375" style="96" customWidth="1"/>
    <col min="13571" max="13571" width="10.85546875" style="96" customWidth="1"/>
    <col min="13572" max="13573" width="9.140625" style="96"/>
    <col min="13574" max="13574" width="11.7109375" style="96" bestFit="1" customWidth="1"/>
    <col min="13575" max="13820" width="9.140625" style="96"/>
    <col min="13821" max="13821" width="7.140625" style="96" customWidth="1"/>
    <col min="13822" max="13822" width="20.85546875" style="96" customWidth="1"/>
    <col min="13823" max="13823" width="41.28515625" style="96" customWidth="1"/>
    <col min="13824" max="13824" width="10.5703125" style="96" customWidth="1"/>
    <col min="13825" max="13826" width="10.7109375" style="96" customWidth="1"/>
    <col min="13827" max="13827" width="10.85546875" style="96" customWidth="1"/>
    <col min="13828" max="13829" width="9.140625" style="96"/>
    <col min="13830" max="13830" width="11.7109375" style="96" bestFit="1" customWidth="1"/>
    <col min="13831" max="14076" width="9.140625" style="96"/>
    <col min="14077" max="14077" width="7.140625" style="96" customWidth="1"/>
    <col min="14078" max="14078" width="20.85546875" style="96" customWidth="1"/>
    <col min="14079" max="14079" width="41.28515625" style="96" customWidth="1"/>
    <col min="14080" max="14080" width="10.5703125" style="96" customWidth="1"/>
    <col min="14081" max="14082" width="10.7109375" style="96" customWidth="1"/>
    <col min="14083" max="14083" width="10.85546875" style="96" customWidth="1"/>
    <col min="14084" max="14085" width="9.140625" style="96"/>
    <col min="14086" max="14086" width="11.7109375" style="96" bestFit="1" customWidth="1"/>
    <col min="14087" max="14332" width="9.140625" style="96"/>
    <col min="14333" max="14333" width="7.140625" style="96" customWidth="1"/>
    <col min="14334" max="14334" width="20.85546875" style="96" customWidth="1"/>
    <col min="14335" max="14335" width="41.28515625" style="96" customWidth="1"/>
    <col min="14336" max="14336" width="10.5703125" style="96" customWidth="1"/>
    <col min="14337" max="14338" width="10.7109375" style="96" customWidth="1"/>
    <col min="14339" max="14339" width="10.85546875" style="96" customWidth="1"/>
    <col min="14340" max="14341" width="9.140625" style="96"/>
    <col min="14342" max="14342" width="11.7109375" style="96" bestFit="1" customWidth="1"/>
    <col min="14343" max="14588" width="9.140625" style="96"/>
    <col min="14589" max="14589" width="7.140625" style="96" customWidth="1"/>
    <col min="14590" max="14590" width="20.85546875" style="96" customWidth="1"/>
    <col min="14591" max="14591" width="41.28515625" style="96" customWidth="1"/>
    <col min="14592" max="14592" width="10.5703125" style="96" customWidth="1"/>
    <col min="14593" max="14594" width="10.7109375" style="96" customWidth="1"/>
    <col min="14595" max="14595" width="10.85546875" style="96" customWidth="1"/>
    <col min="14596" max="14597" width="9.140625" style="96"/>
    <col min="14598" max="14598" width="11.7109375" style="96" bestFit="1" customWidth="1"/>
    <col min="14599" max="14844" width="9.140625" style="96"/>
    <col min="14845" max="14845" width="7.140625" style="96" customWidth="1"/>
    <col min="14846" max="14846" width="20.85546875" style="96" customWidth="1"/>
    <col min="14847" max="14847" width="41.28515625" style="96" customWidth="1"/>
    <col min="14848" max="14848" width="10.5703125" style="96" customWidth="1"/>
    <col min="14849" max="14850" width="10.7109375" style="96" customWidth="1"/>
    <col min="14851" max="14851" width="10.85546875" style="96" customWidth="1"/>
    <col min="14852" max="14853" width="9.140625" style="96"/>
    <col min="14854" max="14854" width="11.7109375" style="96" bestFit="1" customWidth="1"/>
    <col min="14855" max="15100" width="9.140625" style="96"/>
    <col min="15101" max="15101" width="7.140625" style="96" customWidth="1"/>
    <col min="15102" max="15102" width="20.85546875" style="96" customWidth="1"/>
    <col min="15103" max="15103" width="41.28515625" style="96" customWidth="1"/>
    <col min="15104" max="15104" width="10.5703125" style="96" customWidth="1"/>
    <col min="15105" max="15106" width="10.7109375" style="96" customWidth="1"/>
    <col min="15107" max="15107" width="10.85546875" style="96" customWidth="1"/>
    <col min="15108" max="15109" width="9.140625" style="96"/>
    <col min="15110" max="15110" width="11.7109375" style="96" bestFit="1" customWidth="1"/>
    <col min="15111" max="15356" width="9.140625" style="96"/>
    <col min="15357" max="15357" width="7.140625" style="96" customWidth="1"/>
    <col min="15358" max="15358" width="20.85546875" style="96" customWidth="1"/>
    <col min="15359" max="15359" width="41.28515625" style="96" customWidth="1"/>
    <col min="15360" max="15360" width="10.5703125" style="96" customWidth="1"/>
    <col min="15361" max="15362" width="10.7109375" style="96" customWidth="1"/>
    <col min="15363" max="15363" width="10.85546875" style="96" customWidth="1"/>
    <col min="15364" max="15365" width="9.140625" style="96"/>
    <col min="15366" max="15366" width="11.7109375" style="96" bestFit="1" customWidth="1"/>
    <col min="15367" max="15612" width="9.140625" style="96"/>
    <col min="15613" max="15613" width="7.140625" style="96" customWidth="1"/>
    <col min="15614" max="15614" width="20.85546875" style="96" customWidth="1"/>
    <col min="15615" max="15615" width="41.28515625" style="96" customWidth="1"/>
    <col min="15616" max="15616" width="10.5703125" style="96" customWidth="1"/>
    <col min="15617" max="15618" width="10.7109375" style="96" customWidth="1"/>
    <col min="15619" max="15619" width="10.85546875" style="96" customWidth="1"/>
    <col min="15620" max="15621" width="9.140625" style="96"/>
    <col min="15622" max="15622" width="11.7109375" style="96" bestFit="1" customWidth="1"/>
    <col min="15623" max="15868" width="9.140625" style="96"/>
    <col min="15869" max="15869" width="7.140625" style="96" customWidth="1"/>
    <col min="15870" max="15870" width="20.85546875" style="96" customWidth="1"/>
    <col min="15871" max="15871" width="41.28515625" style="96" customWidth="1"/>
    <col min="15872" max="15872" width="10.5703125" style="96" customWidth="1"/>
    <col min="15873" max="15874" width="10.7109375" style="96" customWidth="1"/>
    <col min="15875" max="15875" width="10.85546875" style="96" customWidth="1"/>
    <col min="15876" max="15877" width="9.140625" style="96"/>
    <col min="15878" max="15878" width="11.7109375" style="96" bestFit="1" customWidth="1"/>
    <col min="15879" max="16124" width="9.140625" style="96"/>
    <col min="16125" max="16125" width="7.140625" style="96" customWidth="1"/>
    <col min="16126" max="16126" width="20.85546875" style="96" customWidth="1"/>
    <col min="16127" max="16127" width="41.28515625" style="96" customWidth="1"/>
    <col min="16128" max="16128" width="10.5703125" style="96" customWidth="1"/>
    <col min="16129" max="16130" width="10.7109375" style="96" customWidth="1"/>
    <col min="16131" max="16131" width="10.85546875" style="96" customWidth="1"/>
    <col min="16132" max="16133" width="9.140625" style="96"/>
    <col min="16134" max="16134" width="11.7109375" style="96" bestFit="1" customWidth="1"/>
    <col min="16135" max="16384" width="9.140625" style="96"/>
  </cols>
  <sheetData>
    <row r="1" spans="1:8" s="308" customFormat="1" x14ac:dyDescent="0.2">
      <c r="B1" s="340" t="s">
        <v>676</v>
      </c>
      <c r="C1" s="340"/>
      <c r="D1" s="340"/>
      <c r="E1" s="316"/>
      <c r="F1" s="316"/>
    </row>
    <row r="2" spans="1:8" s="308" customFormat="1" x14ac:dyDescent="0.2">
      <c r="B2" s="340" t="s">
        <v>675</v>
      </c>
      <c r="C2" s="340"/>
      <c r="D2" s="340"/>
      <c r="E2" s="316"/>
      <c r="F2" s="316"/>
    </row>
    <row r="3" spans="1:8" s="308" customFormat="1" x14ac:dyDescent="0.2">
      <c r="B3" s="340" t="s">
        <v>674</v>
      </c>
      <c r="C3" s="340"/>
      <c r="D3" s="340"/>
      <c r="E3" s="316"/>
      <c r="F3" s="316"/>
    </row>
    <row r="4" spans="1:8" s="308" customFormat="1" x14ac:dyDescent="0.2">
      <c r="B4" s="331" t="s">
        <v>673</v>
      </c>
      <c r="C4" s="331"/>
      <c r="D4" s="331"/>
      <c r="E4" s="316"/>
      <c r="F4" s="316"/>
    </row>
    <row r="5" spans="1:8" s="308" customFormat="1" x14ac:dyDescent="0.2">
      <c r="B5" s="341" t="s">
        <v>0</v>
      </c>
      <c r="C5" s="341"/>
      <c r="D5" s="341"/>
      <c r="E5" s="316"/>
      <c r="F5" s="316"/>
    </row>
    <row r="6" spans="1:8" s="308" customFormat="1" x14ac:dyDescent="0.2">
      <c r="B6" s="331" t="s">
        <v>671</v>
      </c>
      <c r="C6" s="331"/>
      <c r="D6" s="331"/>
      <c r="E6" s="316"/>
      <c r="F6" s="316"/>
    </row>
    <row r="7" spans="1:8" s="308" customFormat="1" x14ac:dyDescent="0.2">
      <c r="B7" s="331" t="s">
        <v>702</v>
      </c>
      <c r="C7" s="331"/>
      <c r="D7" s="331"/>
      <c r="E7" s="316"/>
      <c r="F7" s="316"/>
    </row>
    <row r="8" spans="1:8" s="308" customFormat="1" x14ac:dyDescent="0.2">
      <c r="B8" s="340" t="s">
        <v>672</v>
      </c>
      <c r="C8" s="340"/>
      <c r="D8" s="340"/>
      <c r="E8" s="316"/>
      <c r="F8" s="316"/>
    </row>
    <row r="9" spans="1:8" x14ac:dyDescent="0.2">
      <c r="A9" s="302"/>
      <c r="B9" s="137"/>
      <c r="C9" s="317"/>
      <c r="D9" s="317"/>
      <c r="E9" s="317"/>
      <c r="F9" s="317"/>
      <c r="G9" s="302"/>
      <c r="H9" s="70"/>
    </row>
    <row r="10" spans="1:8" x14ac:dyDescent="0.2">
      <c r="A10" s="332" t="s">
        <v>503</v>
      </c>
      <c r="B10" s="332"/>
      <c r="C10" s="332"/>
      <c r="D10" s="317"/>
      <c r="E10" s="317"/>
      <c r="F10" s="317"/>
      <c r="G10" s="302"/>
      <c r="H10" s="70"/>
    </row>
    <row r="11" spans="1:8" x14ac:dyDescent="0.2">
      <c r="A11" s="335" t="s">
        <v>504</v>
      </c>
      <c r="B11" s="335"/>
      <c r="C11" s="335"/>
    </row>
    <row r="12" spans="1:8" ht="25.5" x14ac:dyDescent="0.2">
      <c r="A12" s="303"/>
      <c r="B12" s="303" t="s">
        <v>527</v>
      </c>
      <c r="C12" s="303"/>
    </row>
    <row r="13" spans="1:8" x14ac:dyDescent="0.2">
      <c r="A13" s="97"/>
      <c r="B13" s="338"/>
      <c r="C13" s="338"/>
    </row>
    <row r="14" spans="1:8" ht="25.5" x14ac:dyDescent="0.2">
      <c r="A14" s="95" t="s">
        <v>308</v>
      </c>
      <c r="B14" s="95" t="s">
        <v>360</v>
      </c>
      <c r="C14" s="139" t="s">
        <v>528</v>
      </c>
      <c r="D14" s="153" t="s">
        <v>529</v>
      </c>
    </row>
    <row r="15" spans="1:8" x14ac:dyDescent="0.2">
      <c r="A15" s="98" t="s">
        <v>361</v>
      </c>
      <c r="B15" s="98" t="s">
        <v>362</v>
      </c>
      <c r="C15" s="140">
        <f>C16+C84</f>
        <v>43701500</v>
      </c>
      <c r="D15" s="163">
        <f>D16+D84</f>
        <v>44646600</v>
      </c>
      <c r="E15" s="100"/>
    </row>
    <row r="16" spans="1:8" x14ac:dyDescent="0.2">
      <c r="A16" s="101" t="s">
        <v>363</v>
      </c>
      <c r="B16" s="101" t="s">
        <v>364</v>
      </c>
      <c r="C16" s="141">
        <f>C17+C23+C33+C41+C48+C59+C70+C74+C79+C29+C63</f>
        <v>42234900</v>
      </c>
      <c r="D16" s="154">
        <f>D17+D23+D33+D41+D48+D59+D70+D74+D79+D29+D63</f>
        <v>43135200</v>
      </c>
    </row>
    <row r="17" spans="1:6" x14ac:dyDescent="0.2">
      <c r="A17" s="103" t="s">
        <v>365</v>
      </c>
      <c r="B17" s="103" t="s">
        <v>366</v>
      </c>
      <c r="C17" s="142">
        <f>C18</f>
        <v>11386600</v>
      </c>
      <c r="D17" s="155">
        <f>D18</f>
        <v>12132300</v>
      </c>
    </row>
    <row r="18" spans="1:6" x14ac:dyDescent="0.2">
      <c r="A18" s="105" t="s">
        <v>367</v>
      </c>
      <c r="B18" s="105" t="s">
        <v>82</v>
      </c>
      <c r="C18" s="143">
        <f>SUM(C19:C22)</f>
        <v>11386600</v>
      </c>
      <c r="D18" s="156">
        <f>SUM(D19:D22)</f>
        <v>12132300</v>
      </c>
    </row>
    <row r="19" spans="1:6" ht="89.25" x14ac:dyDescent="0.2">
      <c r="A19" s="105" t="s">
        <v>368</v>
      </c>
      <c r="B19" s="105" t="s">
        <v>369</v>
      </c>
      <c r="C19" s="144">
        <v>11293600</v>
      </c>
      <c r="D19" s="157">
        <v>12036300</v>
      </c>
    </row>
    <row r="20" spans="1:6" ht="114.75" x14ac:dyDescent="0.2">
      <c r="A20" s="105" t="s">
        <v>370</v>
      </c>
      <c r="B20" s="105" t="s">
        <v>371</v>
      </c>
      <c r="C20" s="144">
        <v>38000</v>
      </c>
      <c r="D20" s="157">
        <v>39000</v>
      </c>
      <c r="E20" s="138"/>
      <c r="F20" s="100"/>
    </row>
    <row r="21" spans="1:6" ht="51" x14ac:dyDescent="0.2">
      <c r="A21" s="105" t="s">
        <v>372</v>
      </c>
      <c r="B21" s="105" t="s">
        <v>373</v>
      </c>
      <c r="C21" s="144">
        <v>42000</v>
      </c>
      <c r="D21" s="157">
        <v>43000</v>
      </c>
      <c r="E21" s="138"/>
      <c r="F21" s="100"/>
    </row>
    <row r="22" spans="1:6" ht="102" x14ac:dyDescent="0.2">
      <c r="A22" s="108" t="s">
        <v>374</v>
      </c>
      <c r="B22" s="105" t="s">
        <v>375</v>
      </c>
      <c r="C22" s="144">
        <v>13000</v>
      </c>
      <c r="D22" s="157">
        <v>14000</v>
      </c>
      <c r="E22" s="138"/>
      <c r="F22" s="100"/>
    </row>
    <row r="23" spans="1:6" ht="38.25" x14ac:dyDescent="0.2">
      <c r="A23" s="103" t="s">
        <v>378</v>
      </c>
      <c r="B23" s="103" t="s">
        <v>379</v>
      </c>
      <c r="C23" s="142">
        <f>C24</f>
        <v>1704300</v>
      </c>
      <c r="D23" s="155">
        <f>D24</f>
        <v>1858900</v>
      </c>
    </row>
    <row r="24" spans="1:6" ht="38.25" x14ac:dyDescent="0.2">
      <c r="A24" s="108" t="s">
        <v>380</v>
      </c>
      <c r="B24" s="108" t="s">
        <v>381</v>
      </c>
      <c r="C24" s="142">
        <f>SUM(C25:C28)</f>
        <v>1704300</v>
      </c>
      <c r="D24" s="155">
        <f>SUM(D25:D28)</f>
        <v>1858900</v>
      </c>
    </row>
    <row r="25" spans="1:6" ht="76.5" x14ac:dyDescent="0.2">
      <c r="A25" s="105" t="s">
        <v>382</v>
      </c>
      <c r="B25" s="109" t="s">
        <v>78</v>
      </c>
      <c r="C25" s="144">
        <v>727000</v>
      </c>
      <c r="D25" s="157">
        <v>793000</v>
      </c>
    </row>
    <row r="26" spans="1:6" ht="102" x14ac:dyDescent="0.2">
      <c r="A26" s="110" t="s">
        <v>383</v>
      </c>
      <c r="B26" s="111" t="s">
        <v>79</v>
      </c>
      <c r="C26" s="144">
        <v>12600</v>
      </c>
      <c r="D26" s="157">
        <v>13800</v>
      </c>
    </row>
    <row r="27" spans="1:6" ht="76.5" x14ac:dyDescent="0.2">
      <c r="A27" s="105" t="s">
        <v>384</v>
      </c>
      <c r="B27" s="109" t="s">
        <v>80</v>
      </c>
      <c r="C27" s="144">
        <v>921500</v>
      </c>
      <c r="D27" s="157">
        <v>1005000</v>
      </c>
    </row>
    <row r="28" spans="1:6" ht="76.5" x14ac:dyDescent="0.2">
      <c r="A28" s="112" t="s">
        <v>385</v>
      </c>
      <c r="B28" s="113" t="s">
        <v>81</v>
      </c>
      <c r="C28" s="144">
        <v>43200</v>
      </c>
      <c r="D28" s="157">
        <v>47100</v>
      </c>
    </row>
    <row r="29" spans="1:6" x14ac:dyDescent="0.2">
      <c r="A29" s="114" t="s">
        <v>386</v>
      </c>
      <c r="B29" s="114" t="s">
        <v>376</v>
      </c>
      <c r="C29" s="145">
        <f>C30</f>
        <v>5261000</v>
      </c>
      <c r="D29" s="158">
        <f>D30</f>
        <v>5261000</v>
      </c>
    </row>
    <row r="30" spans="1:6" x14ac:dyDescent="0.2">
      <c r="A30" s="108" t="s">
        <v>387</v>
      </c>
      <c r="B30" s="108" t="s">
        <v>83</v>
      </c>
      <c r="C30" s="144">
        <f>SUM(C31:C32)</f>
        <v>5261000</v>
      </c>
      <c r="D30" s="157">
        <f>SUM(D31:D32)</f>
        <v>5261000</v>
      </c>
    </row>
    <row r="31" spans="1:6" x14ac:dyDescent="0.2">
      <c r="A31" s="108" t="s">
        <v>388</v>
      </c>
      <c r="B31" s="108" t="s">
        <v>83</v>
      </c>
      <c r="C31" s="144">
        <v>5261000</v>
      </c>
      <c r="D31" s="157">
        <v>5261000</v>
      </c>
    </row>
    <row r="32" spans="1:6" ht="38.25" x14ac:dyDescent="0.2">
      <c r="A32" s="108" t="s">
        <v>389</v>
      </c>
      <c r="B32" s="108" t="s">
        <v>377</v>
      </c>
      <c r="C32" s="144"/>
      <c r="D32" s="157"/>
    </row>
    <row r="33" spans="1:6" x14ac:dyDescent="0.2">
      <c r="A33" s="116" t="s">
        <v>390</v>
      </c>
      <c r="B33" s="116" t="s">
        <v>391</v>
      </c>
      <c r="C33" s="142">
        <f>C36+C34</f>
        <v>18786000</v>
      </c>
      <c r="D33" s="155">
        <f>D36+D34</f>
        <v>18786000</v>
      </c>
    </row>
    <row r="34" spans="1:6" x14ac:dyDescent="0.2">
      <c r="A34" s="105" t="s">
        <v>392</v>
      </c>
      <c r="B34" s="105" t="s">
        <v>393</v>
      </c>
      <c r="C34" s="143">
        <f>C35</f>
        <v>1692000</v>
      </c>
      <c r="D34" s="156">
        <f>D35</f>
        <v>1692000</v>
      </c>
      <c r="E34" s="138"/>
      <c r="F34" s="100"/>
    </row>
    <row r="35" spans="1:6" ht="51" x14ac:dyDescent="0.2">
      <c r="A35" s="105" t="s">
        <v>394</v>
      </c>
      <c r="B35" s="105" t="s">
        <v>260</v>
      </c>
      <c r="C35" s="144">
        <v>1692000</v>
      </c>
      <c r="D35" s="157">
        <v>1692000</v>
      </c>
    </row>
    <row r="36" spans="1:6" x14ac:dyDescent="0.2">
      <c r="A36" s="105" t="s">
        <v>395</v>
      </c>
      <c r="B36" s="105" t="s">
        <v>396</v>
      </c>
      <c r="C36" s="143">
        <f>C37+C39</f>
        <v>17094000</v>
      </c>
      <c r="D36" s="156">
        <f>D37+D39</f>
        <v>17094000</v>
      </c>
    </row>
    <row r="37" spans="1:6" x14ac:dyDescent="0.2">
      <c r="A37" s="105" t="s">
        <v>397</v>
      </c>
      <c r="B37" s="105" t="s">
        <v>398</v>
      </c>
      <c r="C37" s="143">
        <f>C38</f>
        <v>12195000</v>
      </c>
      <c r="D37" s="156">
        <f>D38</f>
        <v>12195000</v>
      </c>
      <c r="F37" s="100"/>
    </row>
    <row r="38" spans="1:6" ht="38.25" x14ac:dyDescent="0.2">
      <c r="A38" s="105" t="s">
        <v>399</v>
      </c>
      <c r="B38" s="117" t="s">
        <v>400</v>
      </c>
      <c r="C38" s="144">
        <v>12195000</v>
      </c>
      <c r="D38" s="157">
        <v>12195000</v>
      </c>
    </row>
    <row r="39" spans="1:6" x14ac:dyDescent="0.2">
      <c r="A39" s="105" t="s">
        <v>401</v>
      </c>
      <c r="B39" s="105" t="s">
        <v>402</v>
      </c>
      <c r="C39" s="143">
        <f>C40</f>
        <v>4899000</v>
      </c>
      <c r="D39" s="156">
        <f>D40</f>
        <v>4899000</v>
      </c>
    </row>
    <row r="40" spans="1:6" ht="51" x14ac:dyDescent="0.2">
      <c r="A40" s="105" t="s">
        <v>403</v>
      </c>
      <c r="B40" s="118" t="s">
        <v>404</v>
      </c>
      <c r="C40" s="144">
        <v>4899000</v>
      </c>
      <c r="D40" s="157">
        <v>4899000</v>
      </c>
    </row>
    <row r="41" spans="1:6" x14ac:dyDescent="0.2">
      <c r="A41" s="103" t="s">
        <v>405</v>
      </c>
      <c r="B41" s="103" t="s">
        <v>406</v>
      </c>
      <c r="C41" s="142">
        <f t="shared" ref="C41:D42" si="0">C42</f>
        <v>0</v>
      </c>
      <c r="D41" s="155">
        <f t="shared" si="0"/>
        <v>0</v>
      </c>
    </row>
    <row r="42" spans="1:6" ht="51" x14ac:dyDescent="0.2">
      <c r="A42" s="105" t="s">
        <v>407</v>
      </c>
      <c r="B42" s="105" t="s">
        <v>408</v>
      </c>
      <c r="C42" s="143">
        <f t="shared" si="0"/>
        <v>0</v>
      </c>
      <c r="D42" s="156">
        <f t="shared" si="0"/>
        <v>0</v>
      </c>
    </row>
    <row r="43" spans="1:6" ht="89.25" x14ac:dyDescent="0.2">
      <c r="A43" s="105" t="s">
        <v>409</v>
      </c>
      <c r="B43" s="105" t="s">
        <v>410</v>
      </c>
      <c r="C43" s="144"/>
      <c r="D43" s="157"/>
    </row>
    <row r="44" spans="1:6" ht="38.25" x14ac:dyDescent="0.2">
      <c r="A44" s="103" t="s">
        <v>411</v>
      </c>
      <c r="B44" s="103" t="s">
        <v>412</v>
      </c>
      <c r="C44" s="142">
        <f t="shared" ref="C44:D46" si="1">C45</f>
        <v>0</v>
      </c>
      <c r="D44" s="155">
        <f t="shared" si="1"/>
        <v>0</v>
      </c>
    </row>
    <row r="45" spans="1:6" x14ac:dyDescent="0.2">
      <c r="A45" s="105" t="s">
        <v>413</v>
      </c>
      <c r="B45" s="105" t="s">
        <v>414</v>
      </c>
      <c r="C45" s="143">
        <f t="shared" si="1"/>
        <v>0</v>
      </c>
      <c r="D45" s="156">
        <f t="shared" si="1"/>
        <v>0</v>
      </c>
    </row>
    <row r="46" spans="1:6" ht="25.5" x14ac:dyDescent="0.2">
      <c r="A46" s="105" t="s">
        <v>415</v>
      </c>
      <c r="B46" s="105" t="s">
        <v>416</v>
      </c>
      <c r="C46" s="143">
        <f t="shared" si="1"/>
        <v>0</v>
      </c>
      <c r="D46" s="156">
        <f t="shared" si="1"/>
        <v>0</v>
      </c>
    </row>
    <row r="47" spans="1:6" ht="38.25" x14ac:dyDescent="0.2">
      <c r="A47" s="105" t="s">
        <v>417</v>
      </c>
      <c r="B47" s="105" t="s">
        <v>418</v>
      </c>
      <c r="C47" s="144"/>
      <c r="D47" s="157"/>
    </row>
    <row r="48" spans="1:6" ht="51" x14ac:dyDescent="0.2">
      <c r="A48" s="103" t="s">
        <v>419</v>
      </c>
      <c r="B48" s="103" t="s">
        <v>420</v>
      </c>
      <c r="C48" s="142">
        <f>C49+C56</f>
        <v>4838000</v>
      </c>
      <c r="D48" s="155">
        <f>D49+D56</f>
        <v>4838000</v>
      </c>
    </row>
    <row r="49" spans="1:4" ht="102" x14ac:dyDescent="0.2">
      <c r="A49" s="105" t="s">
        <v>421</v>
      </c>
      <c r="B49" s="109" t="s">
        <v>422</v>
      </c>
      <c r="C49" s="143">
        <f>C50+C54+C52</f>
        <v>4782000</v>
      </c>
      <c r="D49" s="156">
        <f>D50+D54+D52</f>
        <v>4782000</v>
      </c>
    </row>
    <row r="50" spans="1:4" ht="76.5" x14ac:dyDescent="0.2">
      <c r="A50" s="110" t="s">
        <v>423</v>
      </c>
      <c r="B50" s="111" t="s">
        <v>424</v>
      </c>
      <c r="C50" s="143">
        <f>C51</f>
        <v>4250000</v>
      </c>
      <c r="D50" s="156">
        <f>D51</f>
        <v>4250000</v>
      </c>
    </row>
    <row r="51" spans="1:4" ht="89.25" x14ac:dyDescent="0.2">
      <c r="A51" s="110" t="s">
        <v>507</v>
      </c>
      <c r="B51" s="119" t="s">
        <v>425</v>
      </c>
      <c r="C51" s="144">
        <v>4250000</v>
      </c>
      <c r="D51" s="157">
        <v>4250000</v>
      </c>
    </row>
    <row r="52" spans="1:4" ht="89.25" x14ac:dyDescent="0.2">
      <c r="A52" s="105" t="s">
        <v>426</v>
      </c>
      <c r="B52" s="109" t="s">
        <v>427</v>
      </c>
      <c r="C52" s="144">
        <f>C53</f>
        <v>120000</v>
      </c>
      <c r="D52" s="157">
        <f>D53</f>
        <v>120000</v>
      </c>
    </row>
    <row r="53" spans="1:4" ht="89.25" x14ac:dyDescent="0.2">
      <c r="A53" s="110" t="s">
        <v>508</v>
      </c>
      <c r="B53" s="111" t="s">
        <v>428</v>
      </c>
      <c r="C53" s="144">
        <v>120000</v>
      </c>
      <c r="D53" s="157">
        <v>120000</v>
      </c>
    </row>
    <row r="54" spans="1:4" ht="89.25" x14ac:dyDescent="0.2">
      <c r="A54" s="105" t="s">
        <v>429</v>
      </c>
      <c r="B54" s="109" t="s">
        <v>430</v>
      </c>
      <c r="C54" s="143">
        <f>C55</f>
        <v>412000</v>
      </c>
      <c r="D54" s="156">
        <f>D55</f>
        <v>412000</v>
      </c>
    </row>
    <row r="55" spans="1:4" ht="76.5" x14ac:dyDescent="0.2">
      <c r="A55" s="110" t="s">
        <v>509</v>
      </c>
      <c r="B55" s="111" t="s">
        <v>87</v>
      </c>
      <c r="C55" s="144">
        <v>412000</v>
      </c>
      <c r="D55" s="157">
        <v>412000</v>
      </c>
    </row>
    <row r="56" spans="1:4" ht="25.5" x14ac:dyDescent="0.2">
      <c r="A56" s="105" t="s">
        <v>510</v>
      </c>
      <c r="B56" s="120" t="s">
        <v>511</v>
      </c>
      <c r="C56" s="143">
        <f t="shared" ref="C56:D57" si="2">C57</f>
        <v>56000</v>
      </c>
      <c r="D56" s="156">
        <f t="shared" si="2"/>
        <v>56000</v>
      </c>
    </row>
    <row r="57" spans="1:4" ht="51" x14ac:dyDescent="0.2">
      <c r="A57" s="105" t="s">
        <v>512</v>
      </c>
      <c r="B57" s="105" t="s">
        <v>515</v>
      </c>
      <c r="C57" s="143">
        <f t="shared" si="2"/>
        <v>56000</v>
      </c>
      <c r="D57" s="156">
        <f t="shared" si="2"/>
        <v>56000</v>
      </c>
    </row>
    <row r="58" spans="1:4" ht="63.75" x14ac:dyDescent="0.2">
      <c r="A58" s="105" t="s">
        <v>514</v>
      </c>
      <c r="B58" s="105" t="s">
        <v>513</v>
      </c>
      <c r="C58" s="144">
        <v>56000</v>
      </c>
      <c r="D58" s="157">
        <v>56000</v>
      </c>
    </row>
    <row r="59" spans="1:4" ht="38.25" x14ac:dyDescent="0.2">
      <c r="A59" s="103" t="s">
        <v>431</v>
      </c>
      <c r="B59" s="103" t="s">
        <v>432</v>
      </c>
      <c r="C59" s="142">
        <f t="shared" ref="C59:D61" si="3">C60</f>
        <v>0</v>
      </c>
      <c r="D59" s="155">
        <f t="shared" si="3"/>
        <v>0</v>
      </c>
    </row>
    <row r="60" spans="1:4" x14ac:dyDescent="0.2">
      <c r="A60" s="105" t="s">
        <v>433</v>
      </c>
      <c r="B60" s="105" t="s">
        <v>434</v>
      </c>
      <c r="C60" s="143">
        <f t="shared" si="3"/>
        <v>0</v>
      </c>
      <c r="D60" s="156">
        <f t="shared" si="3"/>
        <v>0</v>
      </c>
    </row>
    <row r="61" spans="1:4" ht="25.5" x14ac:dyDescent="0.2">
      <c r="A61" s="105" t="s">
        <v>435</v>
      </c>
      <c r="B61" s="105" t="s">
        <v>436</v>
      </c>
      <c r="C61" s="143">
        <f t="shared" si="3"/>
        <v>0</v>
      </c>
      <c r="D61" s="156">
        <f t="shared" si="3"/>
        <v>0</v>
      </c>
    </row>
    <row r="62" spans="1:4" ht="25.5" x14ac:dyDescent="0.2">
      <c r="A62" s="105" t="s">
        <v>437</v>
      </c>
      <c r="B62" s="105" t="s">
        <v>438</v>
      </c>
      <c r="C62" s="144"/>
      <c r="D62" s="157"/>
    </row>
    <row r="63" spans="1:4" ht="38.25" x14ac:dyDescent="0.2">
      <c r="A63" s="103" t="s">
        <v>431</v>
      </c>
      <c r="B63" s="103" t="s">
        <v>432</v>
      </c>
      <c r="C63" s="142">
        <f>C64+C67</f>
        <v>3000</v>
      </c>
      <c r="D63" s="155">
        <f>D64+D67</f>
        <v>3000</v>
      </c>
    </row>
    <row r="64" spans="1:4" x14ac:dyDescent="0.2">
      <c r="A64" s="105" t="s">
        <v>439</v>
      </c>
      <c r="B64" s="105" t="s">
        <v>440</v>
      </c>
      <c r="C64" s="143">
        <f t="shared" ref="C64:D65" si="4">C65</f>
        <v>3000</v>
      </c>
      <c r="D64" s="156">
        <f t="shared" si="4"/>
        <v>3000</v>
      </c>
    </row>
    <row r="65" spans="1:4" ht="25.5" x14ac:dyDescent="0.2">
      <c r="A65" s="105" t="s">
        <v>441</v>
      </c>
      <c r="B65" s="105" t="s">
        <v>442</v>
      </c>
      <c r="C65" s="143">
        <f t="shared" si="4"/>
        <v>3000</v>
      </c>
      <c r="D65" s="156">
        <f t="shared" si="4"/>
        <v>3000</v>
      </c>
    </row>
    <row r="66" spans="1:4" ht="38.25" x14ac:dyDescent="0.2">
      <c r="A66" s="105" t="s">
        <v>443</v>
      </c>
      <c r="B66" s="105" t="s">
        <v>89</v>
      </c>
      <c r="C66" s="144">
        <v>3000</v>
      </c>
      <c r="D66" s="157">
        <v>3000</v>
      </c>
    </row>
    <row r="67" spans="1:4" x14ac:dyDescent="0.2">
      <c r="A67" s="105" t="s">
        <v>444</v>
      </c>
      <c r="B67" s="105" t="s">
        <v>434</v>
      </c>
      <c r="C67" s="146">
        <f>C68</f>
        <v>0</v>
      </c>
      <c r="D67" s="159">
        <f>D68</f>
        <v>0</v>
      </c>
    </row>
    <row r="68" spans="1:4" ht="25.5" x14ac:dyDescent="0.2">
      <c r="A68" s="105" t="s">
        <v>445</v>
      </c>
      <c r="B68" s="105" t="s">
        <v>436</v>
      </c>
      <c r="C68" s="147">
        <f>C69</f>
        <v>0</v>
      </c>
      <c r="D68" s="160">
        <f>D69</f>
        <v>0</v>
      </c>
    </row>
    <row r="69" spans="1:4" ht="25.5" x14ac:dyDescent="0.2">
      <c r="A69" s="105" t="s">
        <v>446</v>
      </c>
      <c r="B69" s="105" t="s">
        <v>447</v>
      </c>
      <c r="C69" s="147"/>
      <c r="D69" s="160"/>
    </row>
    <row r="70" spans="1:4" ht="25.5" x14ac:dyDescent="0.2">
      <c r="A70" s="103" t="s">
        <v>448</v>
      </c>
      <c r="B70" s="103" t="s">
        <v>449</v>
      </c>
      <c r="C70" s="142">
        <f>C71</f>
        <v>250000</v>
      </c>
      <c r="D70" s="155">
        <f>D71</f>
        <v>250000</v>
      </c>
    </row>
    <row r="71" spans="1:4" ht="38.25" x14ac:dyDescent="0.2">
      <c r="A71" s="105" t="s">
        <v>450</v>
      </c>
      <c r="B71" s="105" t="s">
        <v>451</v>
      </c>
      <c r="C71" s="143">
        <f t="shared" ref="C71:D72" si="5">C72</f>
        <v>250000</v>
      </c>
      <c r="D71" s="156">
        <f t="shared" si="5"/>
        <v>250000</v>
      </c>
    </row>
    <row r="72" spans="1:4" ht="38.25" x14ac:dyDescent="0.2">
      <c r="A72" s="105" t="s">
        <v>452</v>
      </c>
      <c r="B72" s="105" t="s">
        <v>453</v>
      </c>
      <c r="C72" s="143">
        <f t="shared" si="5"/>
        <v>250000</v>
      </c>
      <c r="D72" s="156">
        <f t="shared" si="5"/>
        <v>250000</v>
      </c>
    </row>
    <row r="73" spans="1:4" ht="51" x14ac:dyDescent="0.2">
      <c r="A73" s="105" t="s">
        <v>454</v>
      </c>
      <c r="B73" s="105" t="s">
        <v>455</v>
      </c>
      <c r="C73" s="144">
        <v>250000</v>
      </c>
      <c r="D73" s="157">
        <v>250000</v>
      </c>
    </row>
    <row r="74" spans="1:4" ht="25.5" x14ac:dyDescent="0.2">
      <c r="A74" s="103" t="s">
        <v>456</v>
      </c>
      <c r="B74" s="103" t="s">
        <v>457</v>
      </c>
      <c r="C74" s="142">
        <f>C77</f>
        <v>6000</v>
      </c>
      <c r="D74" s="155">
        <f>D77</f>
        <v>6000</v>
      </c>
    </row>
    <row r="75" spans="1:4" ht="63.75" x14ac:dyDescent="0.2">
      <c r="A75" s="103" t="s">
        <v>458</v>
      </c>
      <c r="B75" s="103" t="s">
        <v>459</v>
      </c>
      <c r="C75" s="142"/>
      <c r="D75" s="155"/>
    </row>
    <row r="76" spans="1:4" ht="76.5" x14ac:dyDescent="0.2">
      <c r="A76" s="123" t="s">
        <v>460</v>
      </c>
      <c r="B76" s="123" t="s">
        <v>94</v>
      </c>
      <c r="C76" s="148"/>
      <c r="D76" s="161"/>
    </row>
    <row r="77" spans="1:4" ht="25.5" x14ac:dyDescent="0.2">
      <c r="A77" s="105" t="s">
        <v>461</v>
      </c>
      <c r="B77" s="105" t="s">
        <v>462</v>
      </c>
      <c r="C77" s="143">
        <f>C78</f>
        <v>6000</v>
      </c>
      <c r="D77" s="156">
        <f>D78</f>
        <v>6000</v>
      </c>
    </row>
    <row r="78" spans="1:4" ht="38.25" x14ac:dyDescent="0.2">
      <c r="A78" s="105" t="s">
        <v>463</v>
      </c>
      <c r="B78" s="105" t="s">
        <v>95</v>
      </c>
      <c r="C78" s="144">
        <v>6000</v>
      </c>
      <c r="D78" s="157">
        <v>6000</v>
      </c>
    </row>
    <row r="79" spans="1:4" x14ac:dyDescent="0.2">
      <c r="A79" s="103" t="s">
        <v>464</v>
      </c>
      <c r="B79" s="103" t="s">
        <v>465</v>
      </c>
      <c r="C79" s="142">
        <f>C82</f>
        <v>0</v>
      </c>
      <c r="D79" s="155">
        <f>D82</f>
        <v>0</v>
      </c>
    </row>
    <row r="80" spans="1:4" x14ac:dyDescent="0.2">
      <c r="A80" s="125" t="s">
        <v>466</v>
      </c>
      <c r="B80" s="126" t="s">
        <v>467</v>
      </c>
      <c r="C80" s="149"/>
      <c r="D80" s="155"/>
    </row>
    <row r="81" spans="1:5" ht="25.5" x14ac:dyDescent="0.2">
      <c r="A81" s="128" t="s">
        <v>468</v>
      </c>
      <c r="B81" s="129" t="s">
        <v>96</v>
      </c>
      <c r="C81" s="150"/>
      <c r="D81" s="129"/>
    </row>
    <row r="82" spans="1:5" x14ac:dyDescent="0.2">
      <c r="A82" s="120" t="s">
        <v>469</v>
      </c>
      <c r="B82" s="120" t="s">
        <v>470</v>
      </c>
      <c r="C82" s="151">
        <f>C83</f>
        <v>0</v>
      </c>
      <c r="D82" s="156">
        <f>D83</f>
        <v>0</v>
      </c>
    </row>
    <row r="83" spans="1:5" ht="25.5" x14ac:dyDescent="0.2">
      <c r="A83" s="105" t="s">
        <v>471</v>
      </c>
      <c r="B83" s="105" t="s">
        <v>97</v>
      </c>
      <c r="C83" s="144"/>
      <c r="D83" s="157"/>
    </row>
    <row r="84" spans="1:5" x14ac:dyDescent="0.2">
      <c r="A84" s="101" t="s">
        <v>472</v>
      </c>
      <c r="B84" s="101" t="s">
        <v>473</v>
      </c>
      <c r="C84" s="141">
        <f>C85+C106</f>
        <v>1466600</v>
      </c>
      <c r="D84" s="154">
        <f>D85+D106</f>
        <v>1511400</v>
      </c>
      <c r="E84" s="100"/>
    </row>
    <row r="85" spans="1:5" ht="38.25" x14ac:dyDescent="0.2">
      <c r="A85" s="103" t="s">
        <v>474</v>
      </c>
      <c r="B85" s="103" t="s">
        <v>475</v>
      </c>
      <c r="C85" s="142">
        <f>C86+C91+C96+C99</f>
        <v>1466600</v>
      </c>
      <c r="D85" s="155">
        <f>D86+D91+D96+D99</f>
        <v>1511400</v>
      </c>
    </row>
    <row r="86" spans="1:5" ht="25.5" x14ac:dyDescent="0.2">
      <c r="A86" s="105" t="s">
        <v>516</v>
      </c>
      <c r="B86" s="105" t="s">
        <v>517</v>
      </c>
      <c r="C86" s="143">
        <f>C87+C89</f>
        <v>1124800</v>
      </c>
      <c r="D86" s="156">
        <f>D87+D89</f>
        <v>1169600</v>
      </c>
    </row>
    <row r="87" spans="1:5" ht="25.5" x14ac:dyDescent="0.2">
      <c r="A87" s="105" t="s">
        <v>518</v>
      </c>
      <c r="B87" s="105" t="s">
        <v>476</v>
      </c>
      <c r="C87" s="143">
        <f>C88</f>
        <v>1124800</v>
      </c>
      <c r="D87" s="156">
        <f>D88</f>
        <v>1169600</v>
      </c>
    </row>
    <row r="88" spans="1:5" ht="25.5" x14ac:dyDescent="0.2">
      <c r="A88" s="105" t="s">
        <v>519</v>
      </c>
      <c r="B88" s="105" t="s">
        <v>98</v>
      </c>
      <c r="C88" s="144">
        <v>1124800</v>
      </c>
      <c r="D88" s="157">
        <v>1169600</v>
      </c>
    </row>
    <row r="89" spans="1:5" ht="25.5" x14ac:dyDescent="0.2">
      <c r="A89" s="105" t="s">
        <v>477</v>
      </c>
      <c r="B89" s="105" t="s">
        <v>478</v>
      </c>
      <c r="C89" s="143">
        <f>C90</f>
        <v>0</v>
      </c>
      <c r="D89" s="156">
        <f>D90</f>
        <v>0</v>
      </c>
    </row>
    <row r="90" spans="1:5" ht="38.25" x14ac:dyDescent="0.2">
      <c r="A90" s="105" t="s">
        <v>479</v>
      </c>
      <c r="B90" s="105" t="s">
        <v>480</v>
      </c>
      <c r="C90" s="144"/>
      <c r="D90" s="157"/>
    </row>
    <row r="91" spans="1:5" ht="38.25" x14ac:dyDescent="0.2">
      <c r="A91" s="105" t="s">
        <v>520</v>
      </c>
      <c r="B91" s="105" t="s">
        <v>481</v>
      </c>
      <c r="C91" s="143">
        <f>C94+C92</f>
        <v>0</v>
      </c>
      <c r="D91" s="156">
        <f>D94+D92</f>
        <v>0</v>
      </c>
    </row>
    <row r="92" spans="1:5" ht="25.5" x14ac:dyDescent="0.2">
      <c r="A92" s="105" t="s">
        <v>482</v>
      </c>
      <c r="B92" s="105" t="s">
        <v>483</v>
      </c>
      <c r="C92" s="143">
        <f>C93</f>
        <v>0</v>
      </c>
      <c r="D92" s="156">
        <f>D93</f>
        <v>0</v>
      </c>
    </row>
    <row r="93" spans="1:5" ht="25.5" x14ac:dyDescent="0.2">
      <c r="A93" s="105" t="s">
        <v>484</v>
      </c>
      <c r="B93" s="105" t="s">
        <v>483</v>
      </c>
      <c r="C93" s="148"/>
      <c r="D93" s="161"/>
    </row>
    <row r="94" spans="1:5" x14ac:dyDescent="0.2">
      <c r="A94" s="105" t="s">
        <v>521</v>
      </c>
      <c r="B94" s="105" t="s">
        <v>485</v>
      </c>
      <c r="C94" s="143">
        <f>C95</f>
        <v>0</v>
      </c>
      <c r="D94" s="156">
        <f>D95</f>
        <v>0</v>
      </c>
    </row>
    <row r="95" spans="1:5" ht="25.5" x14ac:dyDescent="0.2">
      <c r="A95" s="105" t="s">
        <v>522</v>
      </c>
      <c r="B95" s="105" t="s">
        <v>103</v>
      </c>
      <c r="C95" s="144"/>
      <c r="D95" s="157"/>
    </row>
    <row r="96" spans="1:5" ht="25.5" x14ac:dyDescent="0.2">
      <c r="A96" s="105" t="s">
        <v>523</v>
      </c>
      <c r="B96" s="105" t="s">
        <v>524</v>
      </c>
      <c r="C96" s="143">
        <f t="shared" ref="C96:D97" si="6">C97</f>
        <v>341800</v>
      </c>
      <c r="D96" s="156">
        <f t="shared" si="6"/>
        <v>341800</v>
      </c>
    </row>
    <row r="97" spans="1:5" ht="38.25" x14ac:dyDescent="0.2">
      <c r="A97" s="105" t="s">
        <v>525</v>
      </c>
      <c r="B97" s="105" t="s">
        <v>486</v>
      </c>
      <c r="C97" s="143">
        <f t="shared" si="6"/>
        <v>341800</v>
      </c>
      <c r="D97" s="156">
        <f t="shared" si="6"/>
        <v>341800</v>
      </c>
    </row>
    <row r="98" spans="1:5" ht="51" x14ac:dyDescent="0.2">
      <c r="A98" s="105" t="s">
        <v>526</v>
      </c>
      <c r="B98" s="105" t="s">
        <v>104</v>
      </c>
      <c r="C98" s="144">
        <v>341800</v>
      </c>
      <c r="D98" s="157">
        <v>341800</v>
      </c>
    </row>
    <row r="99" spans="1:5" x14ac:dyDescent="0.2">
      <c r="A99" s="105" t="s">
        <v>487</v>
      </c>
      <c r="B99" s="105" t="s">
        <v>488</v>
      </c>
      <c r="C99" s="143">
        <f>C100+C104+C103</f>
        <v>0</v>
      </c>
      <c r="D99" s="156">
        <f>D100+D104+D103</f>
        <v>0</v>
      </c>
    </row>
    <row r="100" spans="1:5" ht="51" x14ac:dyDescent="0.2">
      <c r="A100" s="105" t="s">
        <v>489</v>
      </c>
      <c r="B100" s="105" t="s">
        <v>490</v>
      </c>
      <c r="C100" s="143">
        <f>C101</f>
        <v>0</v>
      </c>
      <c r="D100" s="156">
        <f>D101</f>
        <v>0</v>
      </c>
    </row>
    <row r="101" spans="1:5" ht="63.75" x14ac:dyDescent="0.2">
      <c r="A101" s="105" t="s">
        <v>491</v>
      </c>
      <c r="B101" s="131" t="s">
        <v>105</v>
      </c>
      <c r="C101" s="144"/>
      <c r="D101" s="157"/>
    </row>
    <row r="102" spans="1:5" ht="76.5" x14ac:dyDescent="0.2">
      <c r="A102" s="110" t="s">
        <v>492</v>
      </c>
      <c r="B102" s="108" t="s">
        <v>493</v>
      </c>
      <c r="C102" s="144"/>
      <c r="D102" s="157"/>
    </row>
    <row r="103" spans="1:5" ht="63.75" x14ac:dyDescent="0.2">
      <c r="A103" s="110" t="s">
        <v>494</v>
      </c>
      <c r="B103" s="108" t="s">
        <v>495</v>
      </c>
      <c r="C103" s="144"/>
      <c r="D103" s="157"/>
    </row>
    <row r="104" spans="1:5" ht="25.5" x14ac:dyDescent="0.2">
      <c r="A104" s="105" t="s">
        <v>496</v>
      </c>
      <c r="B104" s="120" t="s">
        <v>497</v>
      </c>
      <c r="C104" s="143">
        <f>C105</f>
        <v>0</v>
      </c>
      <c r="D104" s="156">
        <f>D105</f>
        <v>0</v>
      </c>
    </row>
    <row r="105" spans="1:5" ht="25.5" x14ac:dyDescent="0.2">
      <c r="A105" s="132" t="s">
        <v>498</v>
      </c>
      <c r="B105" s="132" t="s">
        <v>107</v>
      </c>
      <c r="C105" s="152"/>
      <c r="D105" s="162"/>
      <c r="E105" s="134"/>
    </row>
    <row r="106" spans="1:5" x14ac:dyDescent="0.2">
      <c r="A106" s="103" t="s">
        <v>499</v>
      </c>
      <c r="B106" s="103" t="s">
        <v>500</v>
      </c>
      <c r="C106" s="142">
        <f t="shared" ref="C106:D107" si="7">C107</f>
        <v>0</v>
      </c>
      <c r="D106" s="155">
        <f t="shared" si="7"/>
        <v>0</v>
      </c>
    </row>
    <row r="107" spans="1:5" ht="25.5" x14ac:dyDescent="0.2">
      <c r="A107" s="105" t="s">
        <v>501</v>
      </c>
      <c r="B107" s="105" t="s">
        <v>108</v>
      </c>
      <c r="C107" s="143">
        <f t="shared" si="7"/>
        <v>0</v>
      </c>
      <c r="D107" s="156">
        <f t="shared" si="7"/>
        <v>0</v>
      </c>
    </row>
    <row r="108" spans="1:5" ht="25.5" x14ac:dyDescent="0.2">
      <c r="A108" s="105" t="s">
        <v>502</v>
      </c>
      <c r="B108" s="105" t="s">
        <v>108</v>
      </c>
      <c r="C108" s="144"/>
      <c r="D108" s="157"/>
    </row>
    <row r="110" spans="1:5" x14ac:dyDescent="0.2">
      <c r="A110" s="94" t="s">
        <v>530</v>
      </c>
      <c r="B110" s="94"/>
      <c r="C110" s="135"/>
    </row>
    <row r="111" spans="1:5" x14ac:dyDescent="0.2">
      <c r="A111" s="96" t="s">
        <v>346</v>
      </c>
      <c r="C111" s="339" t="s">
        <v>347</v>
      </c>
      <c r="D111" s="339"/>
    </row>
    <row r="112" spans="1:5" x14ac:dyDescent="0.2">
      <c r="A112" s="94"/>
      <c r="B112" s="94"/>
    </row>
  </sheetData>
  <mergeCells count="12">
    <mergeCell ref="C111:D111"/>
    <mergeCell ref="A11:C11"/>
    <mergeCell ref="B13:C13"/>
    <mergeCell ref="A10:C10"/>
    <mergeCell ref="B1:D1"/>
    <mergeCell ref="B2:D2"/>
    <mergeCell ref="B3:D3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2" zoomScaleNormal="100" zoomScaleSheetLayoutView="100" workbookViewId="0">
      <selection activeCell="F9" sqref="F9"/>
    </sheetView>
  </sheetViews>
  <sheetFormatPr defaultRowHeight="12.75" x14ac:dyDescent="0.2"/>
  <cols>
    <col min="1" max="1" width="8.42578125" style="185" customWidth="1"/>
    <col min="2" max="2" width="27.28515625" style="187" customWidth="1"/>
    <col min="3" max="3" width="55.7109375" style="168" customWidth="1"/>
    <col min="4" max="256" width="9.140625" style="168"/>
    <col min="257" max="257" width="8.42578125" style="168" customWidth="1"/>
    <col min="258" max="258" width="27.28515625" style="168" customWidth="1"/>
    <col min="259" max="259" width="55.7109375" style="168" customWidth="1"/>
    <col min="260" max="512" width="9.140625" style="168"/>
    <col min="513" max="513" width="8.42578125" style="168" customWidth="1"/>
    <col min="514" max="514" width="27.28515625" style="168" customWidth="1"/>
    <col min="515" max="515" width="55.7109375" style="168" customWidth="1"/>
    <col min="516" max="768" width="9.140625" style="168"/>
    <col min="769" max="769" width="8.42578125" style="168" customWidth="1"/>
    <col min="770" max="770" width="27.28515625" style="168" customWidth="1"/>
    <col min="771" max="771" width="55.7109375" style="168" customWidth="1"/>
    <col min="772" max="1024" width="9.140625" style="168"/>
    <col min="1025" max="1025" width="8.42578125" style="168" customWidth="1"/>
    <col min="1026" max="1026" width="27.28515625" style="168" customWidth="1"/>
    <col min="1027" max="1027" width="55.7109375" style="168" customWidth="1"/>
    <col min="1028" max="1280" width="9.140625" style="168"/>
    <col min="1281" max="1281" width="8.42578125" style="168" customWidth="1"/>
    <col min="1282" max="1282" width="27.28515625" style="168" customWidth="1"/>
    <col min="1283" max="1283" width="55.7109375" style="168" customWidth="1"/>
    <col min="1284" max="1536" width="9.140625" style="168"/>
    <col min="1537" max="1537" width="8.42578125" style="168" customWidth="1"/>
    <col min="1538" max="1538" width="27.28515625" style="168" customWidth="1"/>
    <col min="1539" max="1539" width="55.7109375" style="168" customWidth="1"/>
    <col min="1540" max="1792" width="9.140625" style="168"/>
    <col min="1793" max="1793" width="8.42578125" style="168" customWidth="1"/>
    <col min="1794" max="1794" width="27.28515625" style="168" customWidth="1"/>
    <col min="1795" max="1795" width="55.7109375" style="168" customWidth="1"/>
    <col min="1796" max="2048" width="9.140625" style="168"/>
    <col min="2049" max="2049" width="8.42578125" style="168" customWidth="1"/>
    <col min="2050" max="2050" width="27.28515625" style="168" customWidth="1"/>
    <col min="2051" max="2051" width="55.7109375" style="168" customWidth="1"/>
    <col min="2052" max="2304" width="9.140625" style="168"/>
    <col min="2305" max="2305" width="8.42578125" style="168" customWidth="1"/>
    <col min="2306" max="2306" width="27.28515625" style="168" customWidth="1"/>
    <col min="2307" max="2307" width="55.7109375" style="168" customWidth="1"/>
    <col min="2308" max="2560" width="9.140625" style="168"/>
    <col min="2561" max="2561" width="8.42578125" style="168" customWidth="1"/>
    <col min="2562" max="2562" width="27.28515625" style="168" customWidth="1"/>
    <col min="2563" max="2563" width="55.7109375" style="168" customWidth="1"/>
    <col min="2564" max="2816" width="9.140625" style="168"/>
    <col min="2817" max="2817" width="8.42578125" style="168" customWidth="1"/>
    <col min="2818" max="2818" width="27.28515625" style="168" customWidth="1"/>
    <col min="2819" max="2819" width="55.7109375" style="168" customWidth="1"/>
    <col min="2820" max="3072" width="9.140625" style="168"/>
    <col min="3073" max="3073" width="8.42578125" style="168" customWidth="1"/>
    <col min="3074" max="3074" width="27.28515625" style="168" customWidth="1"/>
    <col min="3075" max="3075" width="55.7109375" style="168" customWidth="1"/>
    <col min="3076" max="3328" width="9.140625" style="168"/>
    <col min="3329" max="3329" width="8.42578125" style="168" customWidth="1"/>
    <col min="3330" max="3330" width="27.28515625" style="168" customWidth="1"/>
    <col min="3331" max="3331" width="55.7109375" style="168" customWidth="1"/>
    <col min="3332" max="3584" width="9.140625" style="168"/>
    <col min="3585" max="3585" width="8.42578125" style="168" customWidth="1"/>
    <col min="3586" max="3586" width="27.28515625" style="168" customWidth="1"/>
    <col min="3587" max="3587" width="55.7109375" style="168" customWidth="1"/>
    <col min="3588" max="3840" width="9.140625" style="168"/>
    <col min="3841" max="3841" width="8.42578125" style="168" customWidth="1"/>
    <col min="3842" max="3842" width="27.28515625" style="168" customWidth="1"/>
    <col min="3843" max="3843" width="55.7109375" style="168" customWidth="1"/>
    <col min="3844" max="4096" width="9.140625" style="168"/>
    <col min="4097" max="4097" width="8.42578125" style="168" customWidth="1"/>
    <col min="4098" max="4098" width="27.28515625" style="168" customWidth="1"/>
    <col min="4099" max="4099" width="55.7109375" style="168" customWidth="1"/>
    <col min="4100" max="4352" width="9.140625" style="168"/>
    <col min="4353" max="4353" width="8.42578125" style="168" customWidth="1"/>
    <col min="4354" max="4354" width="27.28515625" style="168" customWidth="1"/>
    <col min="4355" max="4355" width="55.7109375" style="168" customWidth="1"/>
    <col min="4356" max="4608" width="9.140625" style="168"/>
    <col min="4609" max="4609" width="8.42578125" style="168" customWidth="1"/>
    <col min="4610" max="4610" width="27.28515625" style="168" customWidth="1"/>
    <col min="4611" max="4611" width="55.7109375" style="168" customWidth="1"/>
    <col min="4612" max="4864" width="9.140625" style="168"/>
    <col min="4865" max="4865" width="8.42578125" style="168" customWidth="1"/>
    <col min="4866" max="4866" width="27.28515625" style="168" customWidth="1"/>
    <col min="4867" max="4867" width="55.7109375" style="168" customWidth="1"/>
    <col min="4868" max="5120" width="9.140625" style="168"/>
    <col min="5121" max="5121" width="8.42578125" style="168" customWidth="1"/>
    <col min="5122" max="5122" width="27.28515625" style="168" customWidth="1"/>
    <col min="5123" max="5123" width="55.7109375" style="168" customWidth="1"/>
    <col min="5124" max="5376" width="9.140625" style="168"/>
    <col min="5377" max="5377" width="8.42578125" style="168" customWidth="1"/>
    <col min="5378" max="5378" width="27.28515625" style="168" customWidth="1"/>
    <col min="5379" max="5379" width="55.7109375" style="168" customWidth="1"/>
    <col min="5380" max="5632" width="9.140625" style="168"/>
    <col min="5633" max="5633" width="8.42578125" style="168" customWidth="1"/>
    <col min="5634" max="5634" width="27.28515625" style="168" customWidth="1"/>
    <col min="5635" max="5635" width="55.7109375" style="168" customWidth="1"/>
    <col min="5636" max="5888" width="9.140625" style="168"/>
    <col min="5889" max="5889" width="8.42578125" style="168" customWidth="1"/>
    <col min="5890" max="5890" width="27.28515625" style="168" customWidth="1"/>
    <col min="5891" max="5891" width="55.7109375" style="168" customWidth="1"/>
    <col min="5892" max="6144" width="9.140625" style="168"/>
    <col min="6145" max="6145" width="8.42578125" style="168" customWidth="1"/>
    <col min="6146" max="6146" width="27.28515625" style="168" customWidth="1"/>
    <col min="6147" max="6147" width="55.7109375" style="168" customWidth="1"/>
    <col min="6148" max="6400" width="9.140625" style="168"/>
    <col min="6401" max="6401" width="8.42578125" style="168" customWidth="1"/>
    <col min="6402" max="6402" width="27.28515625" style="168" customWidth="1"/>
    <col min="6403" max="6403" width="55.7109375" style="168" customWidth="1"/>
    <col min="6404" max="6656" width="9.140625" style="168"/>
    <col min="6657" max="6657" width="8.42578125" style="168" customWidth="1"/>
    <col min="6658" max="6658" width="27.28515625" style="168" customWidth="1"/>
    <col min="6659" max="6659" width="55.7109375" style="168" customWidth="1"/>
    <col min="6660" max="6912" width="9.140625" style="168"/>
    <col min="6913" max="6913" width="8.42578125" style="168" customWidth="1"/>
    <col min="6914" max="6914" width="27.28515625" style="168" customWidth="1"/>
    <col min="6915" max="6915" width="55.7109375" style="168" customWidth="1"/>
    <col min="6916" max="7168" width="9.140625" style="168"/>
    <col min="7169" max="7169" width="8.42578125" style="168" customWidth="1"/>
    <col min="7170" max="7170" width="27.28515625" style="168" customWidth="1"/>
    <col min="7171" max="7171" width="55.7109375" style="168" customWidth="1"/>
    <col min="7172" max="7424" width="9.140625" style="168"/>
    <col min="7425" max="7425" width="8.42578125" style="168" customWidth="1"/>
    <col min="7426" max="7426" width="27.28515625" style="168" customWidth="1"/>
    <col min="7427" max="7427" width="55.7109375" style="168" customWidth="1"/>
    <col min="7428" max="7680" width="9.140625" style="168"/>
    <col min="7681" max="7681" width="8.42578125" style="168" customWidth="1"/>
    <col min="7682" max="7682" width="27.28515625" style="168" customWidth="1"/>
    <col min="7683" max="7683" width="55.7109375" style="168" customWidth="1"/>
    <col min="7684" max="7936" width="9.140625" style="168"/>
    <col min="7937" max="7937" width="8.42578125" style="168" customWidth="1"/>
    <col min="7938" max="7938" width="27.28515625" style="168" customWidth="1"/>
    <col min="7939" max="7939" width="55.7109375" style="168" customWidth="1"/>
    <col min="7940" max="8192" width="9.140625" style="168"/>
    <col min="8193" max="8193" width="8.42578125" style="168" customWidth="1"/>
    <col min="8194" max="8194" width="27.28515625" style="168" customWidth="1"/>
    <col min="8195" max="8195" width="55.7109375" style="168" customWidth="1"/>
    <col min="8196" max="8448" width="9.140625" style="168"/>
    <col min="8449" max="8449" width="8.42578125" style="168" customWidth="1"/>
    <col min="8450" max="8450" width="27.28515625" style="168" customWidth="1"/>
    <col min="8451" max="8451" width="55.7109375" style="168" customWidth="1"/>
    <col min="8452" max="8704" width="9.140625" style="168"/>
    <col min="8705" max="8705" width="8.42578125" style="168" customWidth="1"/>
    <col min="8706" max="8706" width="27.28515625" style="168" customWidth="1"/>
    <col min="8707" max="8707" width="55.7109375" style="168" customWidth="1"/>
    <col min="8708" max="8960" width="9.140625" style="168"/>
    <col min="8961" max="8961" width="8.42578125" style="168" customWidth="1"/>
    <col min="8962" max="8962" width="27.28515625" style="168" customWidth="1"/>
    <col min="8963" max="8963" width="55.7109375" style="168" customWidth="1"/>
    <col min="8964" max="9216" width="9.140625" style="168"/>
    <col min="9217" max="9217" width="8.42578125" style="168" customWidth="1"/>
    <col min="9218" max="9218" width="27.28515625" style="168" customWidth="1"/>
    <col min="9219" max="9219" width="55.7109375" style="168" customWidth="1"/>
    <col min="9220" max="9472" width="9.140625" style="168"/>
    <col min="9473" max="9473" width="8.42578125" style="168" customWidth="1"/>
    <col min="9474" max="9474" width="27.28515625" style="168" customWidth="1"/>
    <col min="9475" max="9475" width="55.7109375" style="168" customWidth="1"/>
    <col min="9476" max="9728" width="9.140625" style="168"/>
    <col min="9729" max="9729" width="8.42578125" style="168" customWidth="1"/>
    <col min="9730" max="9730" width="27.28515625" style="168" customWidth="1"/>
    <col min="9731" max="9731" width="55.7109375" style="168" customWidth="1"/>
    <col min="9732" max="9984" width="9.140625" style="168"/>
    <col min="9985" max="9985" width="8.42578125" style="168" customWidth="1"/>
    <col min="9986" max="9986" width="27.28515625" style="168" customWidth="1"/>
    <col min="9987" max="9987" width="55.7109375" style="168" customWidth="1"/>
    <col min="9988" max="10240" width="9.140625" style="168"/>
    <col min="10241" max="10241" width="8.42578125" style="168" customWidth="1"/>
    <col min="10242" max="10242" width="27.28515625" style="168" customWidth="1"/>
    <col min="10243" max="10243" width="55.7109375" style="168" customWidth="1"/>
    <col min="10244" max="10496" width="9.140625" style="168"/>
    <col min="10497" max="10497" width="8.42578125" style="168" customWidth="1"/>
    <col min="10498" max="10498" width="27.28515625" style="168" customWidth="1"/>
    <col min="10499" max="10499" width="55.7109375" style="168" customWidth="1"/>
    <col min="10500" max="10752" width="9.140625" style="168"/>
    <col min="10753" max="10753" width="8.42578125" style="168" customWidth="1"/>
    <col min="10754" max="10754" width="27.28515625" style="168" customWidth="1"/>
    <col min="10755" max="10755" width="55.7109375" style="168" customWidth="1"/>
    <col min="10756" max="11008" width="9.140625" style="168"/>
    <col min="11009" max="11009" width="8.42578125" style="168" customWidth="1"/>
    <col min="11010" max="11010" width="27.28515625" style="168" customWidth="1"/>
    <col min="11011" max="11011" width="55.7109375" style="168" customWidth="1"/>
    <col min="11012" max="11264" width="9.140625" style="168"/>
    <col min="11265" max="11265" width="8.42578125" style="168" customWidth="1"/>
    <col min="11266" max="11266" width="27.28515625" style="168" customWidth="1"/>
    <col min="11267" max="11267" width="55.7109375" style="168" customWidth="1"/>
    <col min="11268" max="11520" width="9.140625" style="168"/>
    <col min="11521" max="11521" width="8.42578125" style="168" customWidth="1"/>
    <col min="11522" max="11522" width="27.28515625" style="168" customWidth="1"/>
    <col min="11523" max="11523" width="55.7109375" style="168" customWidth="1"/>
    <col min="11524" max="11776" width="9.140625" style="168"/>
    <col min="11777" max="11777" width="8.42578125" style="168" customWidth="1"/>
    <col min="11778" max="11778" width="27.28515625" style="168" customWidth="1"/>
    <col min="11779" max="11779" width="55.7109375" style="168" customWidth="1"/>
    <col min="11780" max="12032" width="9.140625" style="168"/>
    <col min="12033" max="12033" width="8.42578125" style="168" customWidth="1"/>
    <col min="12034" max="12034" width="27.28515625" style="168" customWidth="1"/>
    <col min="12035" max="12035" width="55.7109375" style="168" customWidth="1"/>
    <col min="12036" max="12288" width="9.140625" style="168"/>
    <col min="12289" max="12289" width="8.42578125" style="168" customWidth="1"/>
    <col min="12290" max="12290" width="27.28515625" style="168" customWidth="1"/>
    <col min="12291" max="12291" width="55.7109375" style="168" customWidth="1"/>
    <col min="12292" max="12544" width="9.140625" style="168"/>
    <col min="12545" max="12545" width="8.42578125" style="168" customWidth="1"/>
    <col min="12546" max="12546" width="27.28515625" style="168" customWidth="1"/>
    <col min="12547" max="12547" width="55.7109375" style="168" customWidth="1"/>
    <col min="12548" max="12800" width="9.140625" style="168"/>
    <col min="12801" max="12801" width="8.42578125" style="168" customWidth="1"/>
    <col min="12802" max="12802" width="27.28515625" style="168" customWidth="1"/>
    <col min="12803" max="12803" width="55.7109375" style="168" customWidth="1"/>
    <col min="12804" max="13056" width="9.140625" style="168"/>
    <col min="13057" max="13057" width="8.42578125" style="168" customWidth="1"/>
    <col min="13058" max="13058" width="27.28515625" style="168" customWidth="1"/>
    <col min="13059" max="13059" width="55.7109375" style="168" customWidth="1"/>
    <col min="13060" max="13312" width="9.140625" style="168"/>
    <col min="13313" max="13313" width="8.42578125" style="168" customWidth="1"/>
    <col min="13314" max="13314" width="27.28515625" style="168" customWidth="1"/>
    <col min="13315" max="13315" width="55.7109375" style="168" customWidth="1"/>
    <col min="13316" max="13568" width="9.140625" style="168"/>
    <col min="13569" max="13569" width="8.42578125" style="168" customWidth="1"/>
    <col min="13570" max="13570" width="27.28515625" style="168" customWidth="1"/>
    <col min="13571" max="13571" width="55.7109375" style="168" customWidth="1"/>
    <col min="13572" max="13824" width="9.140625" style="168"/>
    <col min="13825" max="13825" width="8.42578125" style="168" customWidth="1"/>
    <col min="13826" max="13826" width="27.28515625" style="168" customWidth="1"/>
    <col min="13827" max="13827" width="55.7109375" style="168" customWidth="1"/>
    <col min="13828" max="14080" width="9.140625" style="168"/>
    <col min="14081" max="14081" width="8.42578125" style="168" customWidth="1"/>
    <col min="14082" max="14082" width="27.28515625" style="168" customWidth="1"/>
    <col min="14083" max="14083" width="55.7109375" style="168" customWidth="1"/>
    <col min="14084" max="14336" width="9.140625" style="168"/>
    <col min="14337" max="14337" width="8.42578125" style="168" customWidth="1"/>
    <col min="14338" max="14338" width="27.28515625" style="168" customWidth="1"/>
    <col min="14339" max="14339" width="55.7109375" style="168" customWidth="1"/>
    <col min="14340" max="14592" width="9.140625" style="168"/>
    <col min="14593" max="14593" width="8.42578125" style="168" customWidth="1"/>
    <col min="14594" max="14594" width="27.28515625" style="168" customWidth="1"/>
    <col min="14595" max="14595" width="55.7109375" style="168" customWidth="1"/>
    <col min="14596" max="14848" width="9.140625" style="168"/>
    <col min="14849" max="14849" width="8.42578125" style="168" customWidth="1"/>
    <col min="14850" max="14850" width="27.28515625" style="168" customWidth="1"/>
    <col min="14851" max="14851" width="55.7109375" style="168" customWidth="1"/>
    <col min="14852" max="15104" width="9.140625" style="168"/>
    <col min="15105" max="15105" width="8.42578125" style="168" customWidth="1"/>
    <col min="15106" max="15106" width="27.28515625" style="168" customWidth="1"/>
    <col min="15107" max="15107" width="55.7109375" style="168" customWidth="1"/>
    <col min="15108" max="15360" width="9.140625" style="168"/>
    <col min="15361" max="15361" width="8.42578125" style="168" customWidth="1"/>
    <col min="15362" max="15362" width="27.28515625" style="168" customWidth="1"/>
    <col min="15363" max="15363" width="55.7109375" style="168" customWidth="1"/>
    <col min="15364" max="15616" width="9.140625" style="168"/>
    <col min="15617" max="15617" width="8.42578125" style="168" customWidth="1"/>
    <col min="15618" max="15618" width="27.28515625" style="168" customWidth="1"/>
    <col min="15619" max="15619" width="55.7109375" style="168" customWidth="1"/>
    <col min="15620" max="15872" width="9.140625" style="168"/>
    <col min="15873" max="15873" width="8.42578125" style="168" customWidth="1"/>
    <col min="15874" max="15874" width="27.28515625" style="168" customWidth="1"/>
    <col min="15875" max="15875" width="55.7109375" style="168" customWidth="1"/>
    <col min="15876" max="16128" width="9.140625" style="168"/>
    <col min="16129" max="16129" width="8.42578125" style="168" customWidth="1"/>
    <col min="16130" max="16130" width="27.28515625" style="168" customWidth="1"/>
    <col min="16131" max="16131" width="55.7109375" style="168" customWidth="1"/>
    <col min="16132" max="16384" width="9.140625" style="168"/>
  </cols>
  <sheetData>
    <row r="1" spans="1:3" s="166" customFormat="1" x14ac:dyDescent="0.2">
      <c r="A1" s="165"/>
      <c r="B1" s="351" t="s">
        <v>656</v>
      </c>
      <c r="C1" s="351"/>
    </row>
    <row r="2" spans="1:3" x14ac:dyDescent="0.2">
      <c r="A2" s="167"/>
      <c r="B2" s="346" t="s">
        <v>657</v>
      </c>
      <c r="C2" s="346"/>
    </row>
    <row r="3" spans="1:3" x14ac:dyDescent="0.2">
      <c r="A3" s="345" t="s">
        <v>658</v>
      </c>
      <c r="B3" s="346"/>
      <c r="C3" s="346"/>
    </row>
    <row r="4" spans="1:3" x14ac:dyDescent="0.2">
      <c r="A4" s="345" t="s">
        <v>685</v>
      </c>
      <c r="B4" s="346"/>
      <c r="C4" s="346"/>
    </row>
    <row r="5" spans="1:3" x14ac:dyDescent="0.2">
      <c r="A5" s="169"/>
      <c r="B5" s="346" t="s">
        <v>659</v>
      </c>
      <c r="C5" s="346"/>
    </row>
    <row r="6" spans="1:3" x14ac:dyDescent="0.2">
      <c r="A6" s="167"/>
      <c r="B6" s="186"/>
      <c r="C6" s="222" t="s">
        <v>660</v>
      </c>
    </row>
    <row r="7" spans="1:3" x14ac:dyDescent="0.2">
      <c r="A7" s="167"/>
      <c r="B7" s="186"/>
      <c r="C7" s="222" t="s">
        <v>703</v>
      </c>
    </row>
    <row r="8" spans="1:3" x14ac:dyDescent="0.2">
      <c r="A8" s="167"/>
      <c r="B8" s="186"/>
      <c r="C8" s="171"/>
    </row>
    <row r="9" spans="1:3" x14ac:dyDescent="0.2">
      <c r="A9" s="347" t="s">
        <v>2</v>
      </c>
      <c r="B9" s="348"/>
      <c r="C9" s="348"/>
    </row>
    <row r="10" spans="1:3" x14ac:dyDescent="0.2">
      <c r="A10" s="347" t="s">
        <v>288</v>
      </c>
      <c r="B10" s="348"/>
      <c r="C10" s="348"/>
    </row>
    <row r="11" spans="1:3" x14ac:dyDescent="0.2">
      <c r="A11" s="347" t="s">
        <v>531</v>
      </c>
      <c r="B11" s="348"/>
      <c r="C11" s="348"/>
    </row>
    <row r="12" spans="1:3" x14ac:dyDescent="0.2">
      <c r="A12" s="172"/>
    </row>
    <row r="13" spans="1:3" x14ac:dyDescent="0.2">
      <c r="A13" s="349" t="s">
        <v>3</v>
      </c>
      <c r="B13" s="350" t="s">
        <v>4</v>
      </c>
      <c r="C13" s="350" t="s">
        <v>5</v>
      </c>
    </row>
    <row r="14" spans="1:3" ht="38.25" customHeight="1" x14ac:dyDescent="0.2">
      <c r="A14" s="349"/>
      <c r="B14" s="350"/>
      <c r="C14" s="350"/>
    </row>
    <row r="15" spans="1:3" x14ac:dyDescent="0.2">
      <c r="A15" s="173">
        <v>1</v>
      </c>
      <c r="B15" s="174">
        <v>2</v>
      </c>
      <c r="C15" s="174">
        <v>3</v>
      </c>
    </row>
    <row r="16" spans="1:3" s="176" customFormat="1" x14ac:dyDescent="0.2">
      <c r="A16" s="175">
        <v>100</v>
      </c>
      <c r="B16" s="342" t="s">
        <v>6</v>
      </c>
      <c r="C16" s="342"/>
    </row>
    <row r="17" spans="1:3" ht="87" customHeight="1" x14ac:dyDescent="0.2">
      <c r="A17" s="174">
        <v>100</v>
      </c>
      <c r="B17" s="174" t="s">
        <v>7</v>
      </c>
      <c r="C17" s="178" t="s">
        <v>78</v>
      </c>
    </row>
    <row r="18" spans="1:3" ht="84" customHeight="1" x14ac:dyDescent="0.2">
      <c r="A18" s="174">
        <v>100</v>
      </c>
      <c r="B18" s="174" t="s">
        <v>8</v>
      </c>
      <c r="C18" s="178" t="s">
        <v>79</v>
      </c>
    </row>
    <row r="19" spans="1:3" ht="67.5" customHeight="1" x14ac:dyDescent="0.2">
      <c r="A19" s="174">
        <v>100</v>
      </c>
      <c r="B19" s="174" t="s">
        <v>9</v>
      </c>
      <c r="C19" s="178" t="s">
        <v>80</v>
      </c>
    </row>
    <row r="20" spans="1:3" ht="73.5" customHeight="1" x14ac:dyDescent="0.2">
      <c r="A20" s="174">
        <v>100</v>
      </c>
      <c r="B20" s="174" t="s">
        <v>10</v>
      </c>
      <c r="C20" s="178" t="s">
        <v>81</v>
      </c>
    </row>
    <row r="21" spans="1:3" ht="27.75" customHeight="1" x14ac:dyDescent="0.2">
      <c r="A21" s="179">
        <v>182</v>
      </c>
      <c r="B21" s="342" t="s">
        <v>11</v>
      </c>
      <c r="C21" s="342"/>
    </row>
    <row r="22" spans="1:3" ht="34.5" customHeight="1" x14ac:dyDescent="0.2">
      <c r="A22" s="174">
        <v>182</v>
      </c>
      <c r="B22" s="174" t="s">
        <v>84</v>
      </c>
      <c r="C22" s="177" t="s">
        <v>82</v>
      </c>
    </row>
    <row r="23" spans="1:3" ht="36.75" customHeight="1" x14ac:dyDescent="0.2">
      <c r="A23" s="174">
        <v>182</v>
      </c>
      <c r="B23" s="174" t="s">
        <v>85</v>
      </c>
      <c r="C23" s="177" t="s">
        <v>83</v>
      </c>
    </row>
    <row r="24" spans="1:3" ht="47.25" customHeight="1" x14ac:dyDescent="0.2">
      <c r="A24" s="174">
        <v>182</v>
      </c>
      <c r="B24" s="174" t="s">
        <v>59</v>
      </c>
      <c r="C24" s="180" t="s">
        <v>260</v>
      </c>
    </row>
    <row r="25" spans="1:3" ht="44.25" customHeight="1" x14ac:dyDescent="0.2">
      <c r="A25" s="181">
        <v>182</v>
      </c>
      <c r="B25" s="181" t="s">
        <v>262</v>
      </c>
      <c r="C25" s="178" t="s">
        <v>261</v>
      </c>
    </row>
    <row r="26" spans="1:3" ht="25.5" x14ac:dyDescent="0.2">
      <c r="A26" s="181">
        <v>182</v>
      </c>
      <c r="B26" s="181" t="s">
        <v>264</v>
      </c>
      <c r="C26" s="178" t="s">
        <v>263</v>
      </c>
    </row>
    <row r="27" spans="1:3" ht="51.75" customHeight="1" x14ac:dyDescent="0.2">
      <c r="A27" s="174">
        <v>182</v>
      </c>
      <c r="B27" s="174" t="s">
        <v>265</v>
      </c>
      <c r="C27" s="178" t="s">
        <v>269</v>
      </c>
    </row>
    <row r="28" spans="1:3" ht="29.25" customHeight="1" x14ac:dyDescent="0.2">
      <c r="A28" s="343" t="s">
        <v>12</v>
      </c>
      <c r="B28" s="344"/>
      <c r="C28" s="344"/>
    </row>
    <row r="29" spans="1:3" ht="15.75" customHeight="1" x14ac:dyDescent="0.2">
      <c r="A29" s="182"/>
      <c r="B29" s="183"/>
      <c r="C29" s="183"/>
    </row>
    <row r="30" spans="1:3" x14ac:dyDescent="0.2">
      <c r="A30" s="182"/>
      <c r="B30" s="183"/>
      <c r="C30" s="183"/>
    </row>
    <row r="31" spans="1:3" x14ac:dyDescent="0.2">
      <c r="A31" s="345" t="s">
        <v>530</v>
      </c>
      <c r="B31" s="346"/>
    </row>
    <row r="32" spans="1:3" x14ac:dyDescent="0.2">
      <c r="A32" s="184" t="s">
        <v>346</v>
      </c>
      <c r="B32" s="186"/>
      <c r="C32" s="170" t="s">
        <v>115</v>
      </c>
    </row>
  </sheetData>
  <mergeCells count="15">
    <mergeCell ref="A9:C9"/>
    <mergeCell ref="B1:C1"/>
    <mergeCell ref="B2:C2"/>
    <mergeCell ref="A3:C3"/>
    <mergeCell ref="A4:C4"/>
    <mergeCell ref="B5:C5"/>
    <mergeCell ref="B21:C21"/>
    <mergeCell ref="A28:C28"/>
    <mergeCell ref="A31:B31"/>
    <mergeCell ref="A10:C10"/>
    <mergeCell ref="A11:C11"/>
    <mergeCell ref="A13:A14"/>
    <mergeCell ref="B13:B14"/>
    <mergeCell ref="C13:C14"/>
    <mergeCell ref="B16:C16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view="pageBreakPreview" topLeftCell="A29" zoomScaleNormal="100" zoomScaleSheetLayoutView="100" workbookViewId="0">
      <selection activeCell="C7" sqref="C7"/>
    </sheetView>
  </sheetViews>
  <sheetFormatPr defaultRowHeight="12.75" x14ac:dyDescent="0.2"/>
  <cols>
    <col min="1" max="1" width="10.140625" style="8" customWidth="1"/>
    <col min="2" max="2" width="27.28515625" style="8" customWidth="1"/>
    <col min="3" max="3" width="55.7109375" style="8" customWidth="1"/>
    <col min="4" max="256" width="9.140625" style="8"/>
    <col min="257" max="257" width="8.42578125" style="8" customWidth="1"/>
    <col min="258" max="258" width="27.28515625" style="8" customWidth="1"/>
    <col min="259" max="259" width="55.7109375" style="8" customWidth="1"/>
    <col min="260" max="512" width="9.140625" style="8"/>
    <col min="513" max="513" width="8.42578125" style="8" customWidth="1"/>
    <col min="514" max="514" width="27.28515625" style="8" customWidth="1"/>
    <col min="515" max="515" width="55.7109375" style="8" customWidth="1"/>
    <col min="516" max="768" width="9.140625" style="8"/>
    <col min="769" max="769" width="8.42578125" style="8" customWidth="1"/>
    <col min="770" max="770" width="27.28515625" style="8" customWidth="1"/>
    <col min="771" max="771" width="55.7109375" style="8" customWidth="1"/>
    <col min="772" max="1024" width="9.140625" style="8"/>
    <col min="1025" max="1025" width="8.42578125" style="8" customWidth="1"/>
    <col min="1026" max="1026" width="27.28515625" style="8" customWidth="1"/>
    <col min="1027" max="1027" width="55.7109375" style="8" customWidth="1"/>
    <col min="1028" max="1280" width="9.140625" style="8"/>
    <col min="1281" max="1281" width="8.42578125" style="8" customWidth="1"/>
    <col min="1282" max="1282" width="27.28515625" style="8" customWidth="1"/>
    <col min="1283" max="1283" width="55.7109375" style="8" customWidth="1"/>
    <col min="1284" max="1536" width="9.140625" style="8"/>
    <col min="1537" max="1537" width="8.42578125" style="8" customWidth="1"/>
    <col min="1538" max="1538" width="27.28515625" style="8" customWidth="1"/>
    <col min="1539" max="1539" width="55.7109375" style="8" customWidth="1"/>
    <col min="1540" max="1792" width="9.140625" style="8"/>
    <col min="1793" max="1793" width="8.42578125" style="8" customWidth="1"/>
    <col min="1794" max="1794" width="27.28515625" style="8" customWidth="1"/>
    <col min="1795" max="1795" width="55.7109375" style="8" customWidth="1"/>
    <col min="1796" max="2048" width="9.140625" style="8"/>
    <col min="2049" max="2049" width="8.42578125" style="8" customWidth="1"/>
    <col min="2050" max="2050" width="27.28515625" style="8" customWidth="1"/>
    <col min="2051" max="2051" width="55.7109375" style="8" customWidth="1"/>
    <col min="2052" max="2304" width="9.140625" style="8"/>
    <col min="2305" max="2305" width="8.42578125" style="8" customWidth="1"/>
    <col min="2306" max="2306" width="27.28515625" style="8" customWidth="1"/>
    <col min="2307" max="2307" width="55.7109375" style="8" customWidth="1"/>
    <col min="2308" max="2560" width="9.140625" style="8"/>
    <col min="2561" max="2561" width="8.42578125" style="8" customWidth="1"/>
    <col min="2562" max="2562" width="27.28515625" style="8" customWidth="1"/>
    <col min="2563" max="2563" width="55.7109375" style="8" customWidth="1"/>
    <col min="2564" max="2816" width="9.140625" style="8"/>
    <col min="2817" max="2817" width="8.42578125" style="8" customWidth="1"/>
    <col min="2818" max="2818" width="27.28515625" style="8" customWidth="1"/>
    <col min="2819" max="2819" width="55.7109375" style="8" customWidth="1"/>
    <col min="2820" max="3072" width="9.140625" style="8"/>
    <col min="3073" max="3073" width="8.42578125" style="8" customWidth="1"/>
    <col min="3074" max="3074" width="27.28515625" style="8" customWidth="1"/>
    <col min="3075" max="3075" width="55.7109375" style="8" customWidth="1"/>
    <col min="3076" max="3328" width="9.140625" style="8"/>
    <col min="3329" max="3329" width="8.42578125" style="8" customWidth="1"/>
    <col min="3330" max="3330" width="27.28515625" style="8" customWidth="1"/>
    <col min="3331" max="3331" width="55.7109375" style="8" customWidth="1"/>
    <col min="3332" max="3584" width="9.140625" style="8"/>
    <col min="3585" max="3585" width="8.42578125" style="8" customWidth="1"/>
    <col min="3586" max="3586" width="27.28515625" style="8" customWidth="1"/>
    <col min="3587" max="3587" width="55.7109375" style="8" customWidth="1"/>
    <col min="3588" max="3840" width="9.140625" style="8"/>
    <col min="3841" max="3841" width="8.42578125" style="8" customWidth="1"/>
    <col min="3842" max="3842" width="27.28515625" style="8" customWidth="1"/>
    <col min="3843" max="3843" width="55.7109375" style="8" customWidth="1"/>
    <col min="3844" max="4096" width="9.140625" style="8"/>
    <col min="4097" max="4097" width="8.42578125" style="8" customWidth="1"/>
    <col min="4098" max="4098" width="27.28515625" style="8" customWidth="1"/>
    <col min="4099" max="4099" width="55.7109375" style="8" customWidth="1"/>
    <col min="4100" max="4352" width="9.140625" style="8"/>
    <col min="4353" max="4353" width="8.42578125" style="8" customWidth="1"/>
    <col min="4354" max="4354" width="27.28515625" style="8" customWidth="1"/>
    <col min="4355" max="4355" width="55.7109375" style="8" customWidth="1"/>
    <col min="4356" max="4608" width="9.140625" style="8"/>
    <col min="4609" max="4609" width="8.42578125" style="8" customWidth="1"/>
    <col min="4610" max="4610" width="27.28515625" style="8" customWidth="1"/>
    <col min="4611" max="4611" width="55.7109375" style="8" customWidth="1"/>
    <col min="4612" max="4864" width="9.140625" style="8"/>
    <col min="4865" max="4865" width="8.42578125" style="8" customWidth="1"/>
    <col min="4866" max="4866" width="27.28515625" style="8" customWidth="1"/>
    <col min="4867" max="4867" width="55.7109375" style="8" customWidth="1"/>
    <col min="4868" max="5120" width="9.140625" style="8"/>
    <col min="5121" max="5121" width="8.42578125" style="8" customWidth="1"/>
    <col min="5122" max="5122" width="27.28515625" style="8" customWidth="1"/>
    <col min="5123" max="5123" width="55.7109375" style="8" customWidth="1"/>
    <col min="5124" max="5376" width="9.140625" style="8"/>
    <col min="5377" max="5377" width="8.42578125" style="8" customWidth="1"/>
    <col min="5378" max="5378" width="27.28515625" style="8" customWidth="1"/>
    <col min="5379" max="5379" width="55.7109375" style="8" customWidth="1"/>
    <col min="5380" max="5632" width="9.140625" style="8"/>
    <col min="5633" max="5633" width="8.42578125" style="8" customWidth="1"/>
    <col min="5634" max="5634" width="27.28515625" style="8" customWidth="1"/>
    <col min="5635" max="5635" width="55.7109375" style="8" customWidth="1"/>
    <col min="5636" max="5888" width="9.140625" style="8"/>
    <col min="5889" max="5889" width="8.42578125" style="8" customWidth="1"/>
    <col min="5890" max="5890" width="27.28515625" style="8" customWidth="1"/>
    <col min="5891" max="5891" width="55.7109375" style="8" customWidth="1"/>
    <col min="5892" max="6144" width="9.140625" style="8"/>
    <col min="6145" max="6145" width="8.42578125" style="8" customWidth="1"/>
    <col min="6146" max="6146" width="27.28515625" style="8" customWidth="1"/>
    <col min="6147" max="6147" width="55.7109375" style="8" customWidth="1"/>
    <col min="6148" max="6400" width="9.140625" style="8"/>
    <col min="6401" max="6401" width="8.42578125" style="8" customWidth="1"/>
    <col min="6402" max="6402" width="27.28515625" style="8" customWidth="1"/>
    <col min="6403" max="6403" width="55.7109375" style="8" customWidth="1"/>
    <col min="6404" max="6656" width="9.140625" style="8"/>
    <col min="6657" max="6657" width="8.42578125" style="8" customWidth="1"/>
    <col min="6658" max="6658" width="27.28515625" style="8" customWidth="1"/>
    <col min="6659" max="6659" width="55.7109375" style="8" customWidth="1"/>
    <col min="6660" max="6912" width="9.140625" style="8"/>
    <col min="6913" max="6913" width="8.42578125" style="8" customWidth="1"/>
    <col min="6914" max="6914" width="27.28515625" style="8" customWidth="1"/>
    <col min="6915" max="6915" width="55.7109375" style="8" customWidth="1"/>
    <col min="6916" max="7168" width="9.140625" style="8"/>
    <col min="7169" max="7169" width="8.42578125" style="8" customWidth="1"/>
    <col min="7170" max="7170" width="27.28515625" style="8" customWidth="1"/>
    <col min="7171" max="7171" width="55.7109375" style="8" customWidth="1"/>
    <col min="7172" max="7424" width="9.140625" style="8"/>
    <col min="7425" max="7425" width="8.42578125" style="8" customWidth="1"/>
    <col min="7426" max="7426" width="27.28515625" style="8" customWidth="1"/>
    <col min="7427" max="7427" width="55.7109375" style="8" customWidth="1"/>
    <col min="7428" max="7680" width="9.140625" style="8"/>
    <col min="7681" max="7681" width="8.42578125" style="8" customWidth="1"/>
    <col min="7682" max="7682" width="27.28515625" style="8" customWidth="1"/>
    <col min="7683" max="7683" width="55.7109375" style="8" customWidth="1"/>
    <col min="7684" max="7936" width="9.140625" style="8"/>
    <col min="7937" max="7937" width="8.42578125" style="8" customWidth="1"/>
    <col min="7938" max="7938" width="27.28515625" style="8" customWidth="1"/>
    <col min="7939" max="7939" width="55.7109375" style="8" customWidth="1"/>
    <col min="7940" max="8192" width="9.140625" style="8"/>
    <col min="8193" max="8193" width="8.42578125" style="8" customWidth="1"/>
    <col min="8194" max="8194" width="27.28515625" style="8" customWidth="1"/>
    <col min="8195" max="8195" width="55.7109375" style="8" customWidth="1"/>
    <col min="8196" max="8448" width="9.140625" style="8"/>
    <col min="8449" max="8449" width="8.42578125" style="8" customWidth="1"/>
    <col min="8450" max="8450" width="27.28515625" style="8" customWidth="1"/>
    <col min="8451" max="8451" width="55.7109375" style="8" customWidth="1"/>
    <col min="8452" max="8704" width="9.140625" style="8"/>
    <col min="8705" max="8705" width="8.42578125" style="8" customWidth="1"/>
    <col min="8706" max="8706" width="27.28515625" style="8" customWidth="1"/>
    <col min="8707" max="8707" width="55.7109375" style="8" customWidth="1"/>
    <col min="8708" max="8960" width="9.140625" style="8"/>
    <col min="8961" max="8961" width="8.42578125" style="8" customWidth="1"/>
    <col min="8962" max="8962" width="27.28515625" style="8" customWidth="1"/>
    <col min="8963" max="8963" width="55.7109375" style="8" customWidth="1"/>
    <col min="8964" max="9216" width="9.140625" style="8"/>
    <col min="9217" max="9217" width="8.42578125" style="8" customWidth="1"/>
    <col min="9218" max="9218" width="27.28515625" style="8" customWidth="1"/>
    <col min="9219" max="9219" width="55.7109375" style="8" customWidth="1"/>
    <col min="9220" max="9472" width="9.140625" style="8"/>
    <col min="9473" max="9473" width="8.42578125" style="8" customWidth="1"/>
    <col min="9474" max="9474" width="27.28515625" style="8" customWidth="1"/>
    <col min="9475" max="9475" width="55.7109375" style="8" customWidth="1"/>
    <col min="9476" max="9728" width="9.140625" style="8"/>
    <col min="9729" max="9729" width="8.42578125" style="8" customWidth="1"/>
    <col min="9730" max="9730" width="27.28515625" style="8" customWidth="1"/>
    <col min="9731" max="9731" width="55.7109375" style="8" customWidth="1"/>
    <col min="9732" max="9984" width="9.140625" style="8"/>
    <col min="9985" max="9985" width="8.42578125" style="8" customWidth="1"/>
    <col min="9986" max="9986" width="27.28515625" style="8" customWidth="1"/>
    <col min="9987" max="9987" width="55.7109375" style="8" customWidth="1"/>
    <col min="9988" max="10240" width="9.140625" style="8"/>
    <col min="10241" max="10241" width="8.42578125" style="8" customWidth="1"/>
    <col min="10242" max="10242" width="27.28515625" style="8" customWidth="1"/>
    <col min="10243" max="10243" width="55.7109375" style="8" customWidth="1"/>
    <col min="10244" max="10496" width="9.140625" style="8"/>
    <col min="10497" max="10497" width="8.42578125" style="8" customWidth="1"/>
    <col min="10498" max="10498" width="27.28515625" style="8" customWidth="1"/>
    <col min="10499" max="10499" width="55.7109375" style="8" customWidth="1"/>
    <col min="10500" max="10752" width="9.140625" style="8"/>
    <col min="10753" max="10753" width="8.42578125" style="8" customWidth="1"/>
    <col min="10754" max="10754" width="27.28515625" style="8" customWidth="1"/>
    <col min="10755" max="10755" width="55.7109375" style="8" customWidth="1"/>
    <col min="10756" max="11008" width="9.140625" style="8"/>
    <col min="11009" max="11009" width="8.42578125" style="8" customWidth="1"/>
    <col min="11010" max="11010" width="27.28515625" style="8" customWidth="1"/>
    <col min="11011" max="11011" width="55.7109375" style="8" customWidth="1"/>
    <col min="11012" max="11264" width="9.140625" style="8"/>
    <col min="11265" max="11265" width="8.42578125" style="8" customWidth="1"/>
    <col min="11266" max="11266" width="27.28515625" style="8" customWidth="1"/>
    <col min="11267" max="11267" width="55.7109375" style="8" customWidth="1"/>
    <col min="11268" max="11520" width="9.140625" style="8"/>
    <col min="11521" max="11521" width="8.42578125" style="8" customWidth="1"/>
    <col min="11522" max="11522" width="27.28515625" style="8" customWidth="1"/>
    <col min="11523" max="11523" width="55.7109375" style="8" customWidth="1"/>
    <col min="11524" max="11776" width="9.140625" style="8"/>
    <col min="11777" max="11777" width="8.42578125" style="8" customWidth="1"/>
    <col min="11778" max="11778" width="27.28515625" style="8" customWidth="1"/>
    <col min="11779" max="11779" width="55.7109375" style="8" customWidth="1"/>
    <col min="11780" max="12032" width="9.140625" style="8"/>
    <col min="12033" max="12033" width="8.42578125" style="8" customWidth="1"/>
    <col min="12034" max="12034" width="27.28515625" style="8" customWidth="1"/>
    <col min="12035" max="12035" width="55.7109375" style="8" customWidth="1"/>
    <col min="12036" max="12288" width="9.140625" style="8"/>
    <col min="12289" max="12289" width="8.42578125" style="8" customWidth="1"/>
    <col min="12290" max="12290" width="27.28515625" style="8" customWidth="1"/>
    <col min="12291" max="12291" width="55.7109375" style="8" customWidth="1"/>
    <col min="12292" max="12544" width="9.140625" style="8"/>
    <col min="12545" max="12545" width="8.42578125" style="8" customWidth="1"/>
    <col min="12546" max="12546" width="27.28515625" style="8" customWidth="1"/>
    <col min="12547" max="12547" width="55.7109375" style="8" customWidth="1"/>
    <col min="12548" max="12800" width="9.140625" style="8"/>
    <col min="12801" max="12801" width="8.42578125" style="8" customWidth="1"/>
    <col min="12802" max="12802" width="27.28515625" style="8" customWidth="1"/>
    <col min="12803" max="12803" width="55.7109375" style="8" customWidth="1"/>
    <col min="12804" max="13056" width="9.140625" style="8"/>
    <col min="13057" max="13057" width="8.42578125" style="8" customWidth="1"/>
    <col min="13058" max="13058" width="27.28515625" style="8" customWidth="1"/>
    <col min="13059" max="13059" width="55.7109375" style="8" customWidth="1"/>
    <col min="13060" max="13312" width="9.140625" style="8"/>
    <col min="13313" max="13313" width="8.42578125" style="8" customWidth="1"/>
    <col min="13314" max="13314" width="27.28515625" style="8" customWidth="1"/>
    <col min="13315" max="13315" width="55.7109375" style="8" customWidth="1"/>
    <col min="13316" max="13568" width="9.140625" style="8"/>
    <col min="13569" max="13569" width="8.42578125" style="8" customWidth="1"/>
    <col min="13570" max="13570" width="27.28515625" style="8" customWidth="1"/>
    <col min="13571" max="13571" width="55.7109375" style="8" customWidth="1"/>
    <col min="13572" max="13824" width="9.140625" style="8"/>
    <col min="13825" max="13825" width="8.42578125" style="8" customWidth="1"/>
    <col min="13826" max="13826" width="27.28515625" style="8" customWidth="1"/>
    <col min="13827" max="13827" width="55.7109375" style="8" customWidth="1"/>
    <col min="13828" max="14080" width="9.140625" style="8"/>
    <col min="14081" max="14081" width="8.42578125" style="8" customWidth="1"/>
    <col min="14082" max="14082" width="27.28515625" style="8" customWidth="1"/>
    <col min="14083" max="14083" width="55.7109375" style="8" customWidth="1"/>
    <col min="14084" max="14336" width="9.140625" style="8"/>
    <col min="14337" max="14337" width="8.42578125" style="8" customWidth="1"/>
    <col min="14338" max="14338" width="27.28515625" style="8" customWidth="1"/>
    <col min="14339" max="14339" width="55.7109375" style="8" customWidth="1"/>
    <col min="14340" max="14592" width="9.140625" style="8"/>
    <col min="14593" max="14593" width="8.42578125" style="8" customWidth="1"/>
    <col min="14594" max="14594" width="27.28515625" style="8" customWidth="1"/>
    <col min="14595" max="14595" width="55.7109375" style="8" customWidth="1"/>
    <col min="14596" max="14848" width="9.140625" style="8"/>
    <col min="14849" max="14849" width="8.42578125" style="8" customWidth="1"/>
    <col min="14850" max="14850" width="27.28515625" style="8" customWidth="1"/>
    <col min="14851" max="14851" width="55.7109375" style="8" customWidth="1"/>
    <col min="14852" max="15104" width="9.140625" style="8"/>
    <col min="15105" max="15105" width="8.42578125" style="8" customWidth="1"/>
    <col min="15106" max="15106" width="27.28515625" style="8" customWidth="1"/>
    <col min="15107" max="15107" width="55.7109375" style="8" customWidth="1"/>
    <col min="15108" max="15360" width="9.140625" style="8"/>
    <col min="15361" max="15361" width="8.42578125" style="8" customWidth="1"/>
    <col min="15362" max="15362" width="27.28515625" style="8" customWidth="1"/>
    <col min="15363" max="15363" width="55.7109375" style="8" customWidth="1"/>
    <col min="15364" max="15616" width="9.140625" style="8"/>
    <col min="15617" max="15617" width="8.42578125" style="8" customWidth="1"/>
    <col min="15618" max="15618" width="27.28515625" style="8" customWidth="1"/>
    <col min="15619" max="15619" width="55.7109375" style="8" customWidth="1"/>
    <col min="15620" max="15872" width="9.140625" style="8"/>
    <col min="15873" max="15873" width="8.42578125" style="8" customWidth="1"/>
    <col min="15874" max="15874" width="27.28515625" style="8" customWidth="1"/>
    <col min="15875" max="15875" width="55.7109375" style="8" customWidth="1"/>
    <col min="15876" max="16128" width="9.140625" style="8"/>
    <col min="16129" max="16129" width="8.42578125" style="8" customWidth="1"/>
    <col min="16130" max="16130" width="27.28515625" style="8" customWidth="1"/>
    <col min="16131" max="16131" width="55.7109375" style="8" customWidth="1"/>
    <col min="16132" max="16384" width="9.140625" style="8"/>
  </cols>
  <sheetData>
    <row r="1" spans="1:3" x14ac:dyDescent="0.2">
      <c r="A1" s="13"/>
      <c r="B1" s="13" t="s">
        <v>534</v>
      </c>
      <c r="C1" s="221" t="s">
        <v>661</v>
      </c>
    </row>
    <row r="2" spans="1:3" x14ac:dyDescent="0.2">
      <c r="A2" s="13"/>
      <c r="B2" s="13"/>
      <c r="C2" s="221" t="s">
        <v>662</v>
      </c>
    </row>
    <row r="3" spans="1:3" x14ac:dyDescent="0.2">
      <c r="A3" s="13" t="s">
        <v>123</v>
      </c>
      <c r="B3" s="164"/>
      <c r="C3" s="221" t="s">
        <v>686</v>
      </c>
    </row>
    <row r="4" spans="1:3" x14ac:dyDescent="0.2">
      <c r="A4" s="136"/>
      <c r="B4" s="331" t="s">
        <v>659</v>
      </c>
      <c r="C4" s="331"/>
    </row>
    <row r="5" spans="1:3" x14ac:dyDescent="0.2">
      <c r="A5" s="13"/>
      <c r="B5" s="164"/>
      <c r="C5" s="164" t="s">
        <v>1</v>
      </c>
    </row>
    <row r="6" spans="1:3" x14ac:dyDescent="0.2">
      <c r="A6" s="13"/>
      <c r="B6" s="136"/>
      <c r="C6" s="221" t="s">
        <v>704</v>
      </c>
    </row>
    <row r="7" spans="1:3" x14ac:dyDescent="0.2">
      <c r="A7" s="13"/>
      <c r="B7" s="13"/>
      <c r="C7" s="13"/>
    </row>
    <row r="8" spans="1:3" x14ac:dyDescent="0.2">
      <c r="A8" s="354" t="s">
        <v>2</v>
      </c>
      <c r="B8" s="354"/>
      <c r="C8" s="354"/>
    </row>
    <row r="9" spans="1:3" x14ac:dyDescent="0.2">
      <c r="A9" s="354" t="s">
        <v>289</v>
      </c>
      <c r="B9" s="354"/>
      <c r="C9" s="354"/>
    </row>
    <row r="10" spans="1:3" x14ac:dyDescent="0.2">
      <c r="A10" s="354" t="s">
        <v>532</v>
      </c>
      <c r="B10" s="354"/>
      <c r="C10" s="354"/>
    </row>
    <row r="11" spans="1:3" x14ac:dyDescent="0.2">
      <c r="A11" s="188"/>
    </row>
    <row r="12" spans="1:3" ht="12" customHeight="1" x14ac:dyDescent="0.2">
      <c r="A12" s="189" t="s">
        <v>3</v>
      </c>
      <c r="B12" s="190" t="s">
        <v>4</v>
      </c>
      <c r="C12" s="214" t="s">
        <v>5</v>
      </c>
    </row>
    <row r="13" spans="1:3" ht="38.25" hidden="1" customHeight="1" x14ac:dyDescent="0.2">
      <c r="A13" s="191"/>
      <c r="B13" s="192"/>
      <c r="C13" s="192"/>
    </row>
    <row r="14" spans="1:3" x14ac:dyDescent="0.2">
      <c r="A14" s="193">
        <v>1</v>
      </c>
      <c r="B14" s="194">
        <v>2</v>
      </c>
      <c r="C14" s="194">
        <v>3</v>
      </c>
    </row>
    <row r="15" spans="1:3" ht="40.5" customHeight="1" x14ac:dyDescent="0.2">
      <c r="A15" s="217">
        <v>914</v>
      </c>
      <c r="B15" s="352" t="s">
        <v>691</v>
      </c>
      <c r="C15" s="353"/>
    </row>
    <row r="16" spans="1:3" ht="80.25" customHeight="1" x14ac:dyDescent="0.2">
      <c r="A16" s="194">
        <v>914</v>
      </c>
      <c r="B16" s="194" t="s">
        <v>60</v>
      </c>
      <c r="C16" s="195" t="s">
        <v>86</v>
      </c>
    </row>
    <row r="17" spans="1:3" ht="63" customHeight="1" x14ac:dyDescent="0.2">
      <c r="A17" s="194">
        <v>914</v>
      </c>
      <c r="B17" s="194" t="s">
        <v>61</v>
      </c>
      <c r="C17" s="195" t="s">
        <v>87</v>
      </c>
    </row>
    <row r="18" spans="1:3" ht="51" customHeight="1" x14ac:dyDescent="0.2">
      <c r="A18" s="194">
        <v>914</v>
      </c>
      <c r="B18" s="194" t="s">
        <v>116</v>
      </c>
      <c r="C18" s="195" t="s">
        <v>266</v>
      </c>
    </row>
    <row r="19" spans="1:3" ht="75" customHeight="1" x14ac:dyDescent="0.2">
      <c r="A19" s="194">
        <v>914</v>
      </c>
      <c r="B19" s="194" t="s">
        <v>62</v>
      </c>
      <c r="C19" s="195" t="s">
        <v>88</v>
      </c>
    </row>
    <row r="20" spans="1:3" ht="30" customHeight="1" x14ac:dyDescent="0.2">
      <c r="A20" s="194">
        <v>914</v>
      </c>
      <c r="B20" s="197" t="s">
        <v>63</v>
      </c>
      <c r="C20" s="196" t="s">
        <v>89</v>
      </c>
    </row>
    <row r="21" spans="1:3" ht="37.5" customHeight="1" x14ac:dyDescent="0.2">
      <c r="A21" s="194">
        <v>914</v>
      </c>
      <c r="B21" s="197" t="s">
        <v>74</v>
      </c>
      <c r="C21" s="195" t="s">
        <v>90</v>
      </c>
    </row>
    <row r="22" spans="1:3" ht="64.5" customHeight="1" x14ac:dyDescent="0.2">
      <c r="A22" s="194">
        <v>914</v>
      </c>
      <c r="B22" s="194" t="s">
        <v>268</v>
      </c>
      <c r="C22" s="195" t="s">
        <v>267</v>
      </c>
    </row>
    <row r="23" spans="1:3" ht="80.25" customHeight="1" x14ac:dyDescent="0.2">
      <c r="A23" s="194">
        <v>914</v>
      </c>
      <c r="B23" s="194" t="s">
        <v>64</v>
      </c>
      <c r="C23" s="196" t="s">
        <v>91</v>
      </c>
    </row>
    <row r="24" spans="1:3" ht="85.5" customHeight="1" x14ac:dyDescent="0.2">
      <c r="A24" s="194">
        <v>914</v>
      </c>
      <c r="B24" s="194" t="s">
        <v>65</v>
      </c>
      <c r="C24" s="195" t="s">
        <v>92</v>
      </c>
    </row>
    <row r="25" spans="1:3" ht="66" customHeight="1" x14ac:dyDescent="0.2">
      <c r="A25" s="194">
        <v>914</v>
      </c>
      <c r="B25" s="194" t="s">
        <v>66</v>
      </c>
      <c r="C25" s="198" t="s">
        <v>93</v>
      </c>
    </row>
    <row r="26" spans="1:3" ht="57" customHeight="1" x14ac:dyDescent="0.2">
      <c r="A26" s="194">
        <v>914</v>
      </c>
      <c r="B26" s="16" t="s">
        <v>67</v>
      </c>
      <c r="C26" s="195" t="s">
        <v>94</v>
      </c>
    </row>
    <row r="27" spans="1:3" ht="60.75" customHeight="1" x14ac:dyDescent="0.2">
      <c r="A27" s="194">
        <v>914</v>
      </c>
      <c r="B27" s="194" t="s">
        <v>68</v>
      </c>
      <c r="C27" s="195" t="s">
        <v>95</v>
      </c>
    </row>
    <row r="28" spans="1:3" ht="32.25" customHeight="1" x14ac:dyDescent="0.2">
      <c r="A28" s="194">
        <v>914</v>
      </c>
      <c r="B28" s="194" t="s">
        <v>69</v>
      </c>
      <c r="C28" s="195" t="s">
        <v>96</v>
      </c>
    </row>
    <row r="29" spans="1:3" ht="33" customHeight="1" x14ac:dyDescent="0.2">
      <c r="A29" s="214">
        <v>914</v>
      </c>
      <c r="B29" s="194" t="s">
        <v>70</v>
      </c>
      <c r="C29" s="195" t="s">
        <v>97</v>
      </c>
    </row>
    <row r="30" spans="1:3" ht="40.5" customHeight="1" x14ac:dyDescent="0.2">
      <c r="A30" s="217">
        <v>927</v>
      </c>
      <c r="B30" s="352" t="s">
        <v>535</v>
      </c>
      <c r="C30" s="353"/>
    </row>
    <row r="31" spans="1:3" ht="41.25" customHeight="1" x14ac:dyDescent="0.2">
      <c r="A31" s="214">
        <v>927</v>
      </c>
      <c r="B31" s="215" t="s">
        <v>536</v>
      </c>
      <c r="C31" s="216" t="s">
        <v>98</v>
      </c>
    </row>
    <row r="32" spans="1:3" ht="45" customHeight="1" x14ac:dyDescent="0.2">
      <c r="A32" s="214">
        <v>927</v>
      </c>
      <c r="B32" s="194" t="s">
        <v>537</v>
      </c>
      <c r="C32" s="199" t="s">
        <v>99</v>
      </c>
    </row>
    <row r="33" spans="1:4" ht="33" customHeight="1" x14ac:dyDescent="0.2">
      <c r="A33" s="214">
        <v>927</v>
      </c>
      <c r="B33" s="215" t="s">
        <v>678</v>
      </c>
      <c r="C33" s="299" t="s">
        <v>679</v>
      </c>
    </row>
    <row r="34" spans="1:4" ht="41.25" customHeight="1" x14ac:dyDescent="0.2">
      <c r="A34" s="214">
        <v>927</v>
      </c>
      <c r="B34" s="194" t="s">
        <v>538</v>
      </c>
      <c r="C34" s="202" t="s">
        <v>100</v>
      </c>
    </row>
    <row r="35" spans="1:4" ht="67.5" customHeight="1" x14ac:dyDescent="0.2">
      <c r="A35" s="214">
        <v>927</v>
      </c>
      <c r="B35" s="194" t="s">
        <v>666</v>
      </c>
      <c r="C35" s="293" t="s">
        <v>667</v>
      </c>
    </row>
    <row r="36" spans="1:4" ht="69" customHeight="1" x14ac:dyDescent="0.2">
      <c r="A36" s="214">
        <v>927</v>
      </c>
      <c r="B36" s="194" t="s">
        <v>539</v>
      </c>
      <c r="C36" s="200" t="s">
        <v>101</v>
      </c>
      <c r="D36" s="201"/>
    </row>
    <row r="37" spans="1:4" ht="76.5" customHeight="1" x14ac:dyDescent="0.2">
      <c r="A37" s="214">
        <v>927</v>
      </c>
      <c r="B37" s="213" t="s">
        <v>540</v>
      </c>
      <c r="C37" s="218" t="s">
        <v>541</v>
      </c>
      <c r="D37" s="201"/>
    </row>
    <row r="38" spans="1:4" ht="63" customHeight="1" x14ac:dyDescent="0.2">
      <c r="A38" s="214">
        <v>927</v>
      </c>
      <c r="B38" s="194" t="s">
        <v>542</v>
      </c>
      <c r="C38" s="202" t="s">
        <v>102</v>
      </c>
    </row>
    <row r="39" spans="1:4" ht="60.75" customHeight="1" x14ac:dyDescent="0.2">
      <c r="A39" s="214">
        <v>927</v>
      </c>
      <c r="B39" s="213" t="s">
        <v>543</v>
      </c>
      <c r="C39" s="219" t="s">
        <v>544</v>
      </c>
    </row>
    <row r="40" spans="1:4" ht="25.5" customHeight="1" x14ac:dyDescent="0.2">
      <c r="A40" s="214">
        <v>927</v>
      </c>
      <c r="B40" s="197" t="s">
        <v>545</v>
      </c>
      <c r="C40" s="220" t="s">
        <v>103</v>
      </c>
    </row>
    <row r="41" spans="1:4" ht="59.25" customHeight="1" x14ac:dyDescent="0.2">
      <c r="A41" s="214">
        <v>927</v>
      </c>
      <c r="B41" s="194" t="s">
        <v>546</v>
      </c>
      <c r="C41" s="202" t="s">
        <v>104</v>
      </c>
    </row>
    <row r="42" spans="1:4" ht="56.25" customHeight="1" x14ac:dyDescent="0.2">
      <c r="A42" s="214">
        <v>927</v>
      </c>
      <c r="B42" s="194" t="s">
        <v>547</v>
      </c>
      <c r="C42" s="195" t="s">
        <v>105</v>
      </c>
    </row>
    <row r="43" spans="1:4" ht="63" customHeight="1" x14ac:dyDescent="0.2">
      <c r="A43" s="214">
        <v>927</v>
      </c>
      <c r="B43" s="194" t="s">
        <v>71</v>
      </c>
      <c r="C43" s="195" t="s">
        <v>106</v>
      </c>
    </row>
    <row r="44" spans="1:4" ht="36.75" customHeight="1" x14ac:dyDescent="0.2">
      <c r="A44" s="214">
        <v>927</v>
      </c>
      <c r="B44" s="194" t="s">
        <v>548</v>
      </c>
      <c r="C44" s="195" t="s">
        <v>107</v>
      </c>
    </row>
    <row r="45" spans="1:4" ht="41.25" customHeight="1" x14ac:dyDescent="0.2">
      <c r="A45" s="214">
        <v>927</v>
      </c>
      <c r="B45" s="203" t="s">
        <v>72</v>
      </c>
      <c r="C45" s="202" t="s">
        <v>108</v>
      </c>
    </row>
    <row r="46" spans="1:4" ht="84" customHeight="1" x14ac:dyDescent="0.2">
      <c r="A46" s="214">
        <v>927</v>
      </c>
      <c r="B46" s="203" t="s">
        <v>73</v>
      </c>
      <c r="C46" s="195" t="s">
        <v>109</v>
      </c>
    </row>
    <row r="47" spans="1:4" ht="54" customHeight="1" x14ac:dyDescent="0.2">
      <c r="A47" s="194">
        <v>927</v>
      </c>
      <c r="B47" s="194" t="s">
        <v>677</v>
      </c>
      <c r="C47" s="198" t="s">
        <v>110</v>
      </c>
    </row>
    <row r="48" spans="1:4" x14ac:dyDescent="0.2">
      <c r="A48" s="204"/>
      <c r="B48" s="205"/>
      <c r="C48" s="206"/>
    </row>
    <row r="49" spans="1:3" x14ac:dyDescent="0.2">
      <c r="A49" s="207"/>
      <c r="B49" s="207"/>
      <c r="C49" s="207"/>
    </row>
    <row r="50" spans="1:3" x14ac:dyDescent="0.2">
      <c r="A50" s="13" t="s">
        <v>530</v>
      </c>
      <c r="B50" s="13"/>
    </row>
    <row r="51" spans="1:3" x14ac:dyDescent="0.2">
      <c r="A51" s="8" t="s">
        <v>346</v>
      </c>
      <c r="C51" s="136" t="s">
        <v>115</v>
      </c>
    </row>
  </sheetData>
  <mergeCells count="6">
    <mergeCell ref="B30:C30"/>
    <mergeCell ref="B15:C15"/>
    <mergeCell ref="B4:C4"/>
    <mergeCell ref="A8:C8"/>
    <mergeCell ref="A9:C9"/>
    <mergeCell ref="A10:C10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6.7109375" style="318" customWidth="1"/>
    <col min="2" max="2" width="27.42578125" style="318" customWidth="1"/>
    <col min="3" max="3" width="64.7109375" style="318" customWidth="1"/>
    <col min="4" max="256" width="9.140625" style="318"/>
    <col min="257" max="257" width="6.7109375" style="318" customWidth="1"/>
    <col min="258" max="258" width="27.42578125" style="318" customWidth="1"/>
    <col min="259" max="259" width="64.7109375" style="318" customWidth="1"/>
    <col min="260" max="512" width="9.140625" style="318"/>
    <col min="513" max="513" width="6.7109375" style="318" customWidth="1"/>
    <col min="514" max="514" width="27.42578125" style="318" customWidth="1"/>
    <col min="515" max="515" width="64.7109375" style="318" customWidth="1"/>
    <col min="516" max="768" width="9.140625" style="318"/>
    <col min="769" max="769" width="6.7109375" style="318" customWidth="1"/>
    <col min="770" max="770" width="27.42578125" style="318" customWidth="1"/>
    <col min="771" max="771" width="64.7109375" style="318" customWidth="1"/>
    <col min="772" max="1024" width="9.140625" style="318"/>
    <col min="1025" max="1025" width="6.7109375" style="318" customWidth="1"/>
    <col min="1026" max="1026" width="27.42578125" style="318" customWidth="1"/>
    <col min="1027" max="1027" width="64.7109375" style="318" customWidth="1"/>
    <col min="1028" max="1280" width="9.140625" style="318"/>
    <col min="1281" max="1281" width="6.7109375" style="318" customWidth="1"/>
    <col min="1282" max="1282" width="27.42578125" style="318" customWidth="1"/>
    <col min="1283" max="1283" width="64.7109375" style="318" customWidth="1"/>
    <col min="1284" max="1536" width="9.140625" style="318"/>
    <col min="1537" max="1537" width="6.7109375" style="318" customWidth="1"/>
    <col min="1538" max="1538" width="27.42578125" style="318" customWidth="1"/>
    <col min="1539" max="1539" width="64.7109375" style="318" customWidth="1"/>
    <col min="1540" max="1792" width="9.140625" style="318"/>
    <col min="1793" max="1793" width="6.7109375" style="318" customWidth="1"/>
    <col min="1794" max="1794" width="27.42578125" style="318" customWidth="1"/>
    <col min="1795" max="1795" width="64.7109375" style="318" customWidth="1"/>
    <col min="1796" max="2048" width="9.140625" style="318"/>
    <col min="2049" max="2049" width="6.7109375" style="318" customWidth="1"/>
    <col min="2050" max="2050" width="27.42578125" style="318" customWidth="1"/>
    <col min="2051" max="2051" width="64.7109375" style="318" customWidth="1"/>
    <col min="2052" max="2304" width="9.140625" style="318"/>
    <col min="2305" max="2305" width="6.7109375" style="318" customWidth="1"/>
    <col min="2306" max="2306" width="27.42578125" style="318" customWidth="1"/>
    <col min="2307" max="2307" width="64.7109375" style="318" customWidth="1"/>
    <col min="2308" max="2560" width="9.140625" style="318"/>
    <col min="2561" max="2561" width="6.7109375" style="318" customWidth="1"/>
    <col min="2562" max="2562" width="27.42578125" style="318" customWidth="1"/>
    <col min="2563" max="2563" width="64.7109375" style="318" customWidth="1"/>
    <col min="2564" max="2816" width="9.140625" style="318"/>
    <col min="2817" max="2817" width="6.7109375" style="318" customWidth="1"/>
    <col min="2818" max="2818" width="27.42578125" style="318" customWidth="1"/>
    <col min="2819" max="2819" width="64.7109375" style="318" customWidth="1"/>
    <col min="2820" max="3072" width="9.140625" style="318"/>
    <col min="3073" max="3073" width="6.7109375" style="318" customWidth="1"/>
    <col min="3074" max="3074" width="27.42578125" style="318" customWidth="1"/>
    <col min="3075" max="3075" width="64.7109375" style="318" customWidth="1"/>
    <col min="3076" max="3328" width="9.140625" style="318"/>
    <col min="3329" max="3329" width="6.7109375" style="318" customWidth="1"/>
    <col min="3330" max="3330" width="27.42578125" style="318" customWidth="1"/>
    <col min="3331" max="3331" width="64.7109375" style="318" customWidth="1"/>
    <col min="3332" max="3584" width="9.140625" style="318"/>
    <col min="3585" max="3585" width="6.7109375" style="318" customWidth="1"/>
    <col min="3586" max="3586" width="27.42578125" style="318" customWidth="1"/>
    <col min="3587" max="3587" width="64.7109375" style="318" customWidth="1"/>
    <col min="3588" max="3840" width="9.140625" style="318"/>
    <col min="3841" max="3841" width="6.7109375" style="318" customWidth="1"/>
    <col min="3842" max="3842" width="27.42578125" style="318" customWidth="1"/>
    <col min="3843" max="3843" width="64.7109375" style="318" customWidth="1"/>
    <col min="3844" max="4096" width="9.140625" style="318"/>
    <col min="4097" max="4097" width="6.7109375" style="318" customWidth="1"/>
    <col min="4098" max="4098" width="27.42578125" style="318" customWidth="1"/>
    <col min="4099" max="4099" width="64.7109375" style="318" customWidth="1"/>
    <col min="4100" max="4352" width="9.140625" style="318"/>
    <col min="4353" max="4353" width="6.7109375" style="318" customWidth="1"/>
    <col min="4354" max="4354" width="27.42578125" style="318" customWidth="1"/>
    <col min="4355" max="4355" width="64.7109375" style="318" customWidth="1"/>
    <col min="4356" max="4608" width="9.140625" style="318"/>
    <col min="4609" max="4609" width="6.7109375" style="318" customWidth="1"/>
    <col min="4610" max="4610" width="27.42578125" style="318" customWidth="1"/>
    <col min="4611" max="4611" width="64.7109375" style="318" customWidth="1"/>
    <col min="4612" max="4864" width="9.140625" style="318"/>
    <col min="4865" max="4865" width="6.7109375" style="318" customWidth="1"/>
    <col min="4866" max="4866" width="27.42578125" style="318" customWidth="1"/>
    <col min="4867" max="4867" width="64.7109375" style="318" customWidth="1"/>
    <col min="4868" max="5120" width="9.140625" style="318"/>
    <col min="5121" max="5121" width="6.7109375" style="318" customWidth="1"/>
    <col min="5122" max="5122" width="27.42578125" style="318" customWidth="1"/>
    <col min="5123" max="5123" width="64.7109375" style="318" customWidth="1"/>
    <col min="5124" max="5376" width="9.140625" style="318"/>
    <col min="5377" max="5377" width="6.7109375" style="318" customWidth="1"/>
    <col min="5378" max="5378" width="27.42578125" style="318" customWidth="1"/>
    <col min="5379" max="5379" width="64.7109375" style="318" customWidth="1"/>
    <col min="5380" max="5632" width="9.140625" style="318"/>
    <col min="5633" max="5633" width="6.7109375" style="318" customWidth="1"/>
    <col min="5634" max="5634" width="27.42578125" style="318" customWidth="1"/>
    <col min="5635" max="5635" width="64.7109375" style="318" customWidth="1"/>
    <col min="5636" max="5888" width="9.140625" style="318"/>
    <col min="5889" max="5889" width="6.7109375" style="318" customWidth="1"/>
    <col min="5890" max="5890" width="27.42578125" style="318" customWidth="1"/>
    <col min="5891" max="5891" width="64.7109375" style="318" customWidth="1"/>
    <col min="5892" max="6144" width="9.140625" style="318"/>
    <col min="6145" max="6145" width="6.7109375" style="318" customWidth="1"/>
    <col min="6146" max="6146" width="27.42578125" style="318" customWidth="1"/>
    <col min="6147" max="6147" width="64.7109375" style="318" customWidth="1"/>
    <col min="6148" max="6400" width="9.140625" style="318"/>
    <col min="6401" max="6401" width="6.7109375" style="318" customWidth="1"/>
    <col min="6402" max="6402" width="27.42578125" style="318" customWidth="1"/>
    <col min="6403" max="6403" width="64.7109375" style="318" customWidth="1"/>
    <col min="6404" max="6656" width="9.140625" style="318"/>
    <col min="6657" max="6657" width="6.7109375" style="318" customWidth="1"/>
    <col min="6658" max="6658" width="27.42578125" style="318" customWidth="1"/>
    <col min="6659" max="6659" width="64.7109375" style="318" customWidth="1"/>
    <col min="6660" max="6912" width="9.140625" style="318"/>
    <col min="6913" max="6913" width="6.7109375" style="318" customWidth="1"/>
    <col min="6914" max="6914" width="27.42578125" style="318" customWidth="1"/>
    <col min="6915" max="6915" width="64.7109375" style="318" customWidth="1"/>
    <col min="6916" max="7168" width="9.140625" style="318"/>
    <col min="7169" max="7169" width="6.7109375" style="318" customWidth="1"/>
    <col min="7170" max="7170" width="27.42578125" style="318" customWidth="1"/>
    <col min="7171" max="7171" width="64.7109375" style="318" customWidth="1"/>
    <col min="7172" max="7424" width="9.140625" style="318"/>
    <col min="7425" max="7425" width="6.7109375" style="318" customWidth="1"/>
    <col min="7426" max="7426" width="27.42578125" style="318" customWidth="1"/>
    <col min="7427" max="7427" width="64.7109375" style="318" customWidth="1"/>
    <col min="7428" max="7680" width="9.140625" style="318"/>
    <col min="7681" max="7681" width="6.7109375" style="318" customWidth="1"/>
    <col min="7682" max="7682" width="27.42578125" style="318" customWidth="1"/>
    <col min="7683" max="7683" width="64.7109375" style="318" customWidth="1"/>
    <col min="7684" max="7936" width="9.140625" style="318"/>
    <col min="7937" max="7937" width="6.7109375" style="318" customWidth="1"/>
    <col min="7938" max="7938" width="27.42578125" style="318" customWidth="1"/>
    <col min="7939" max="7939" width="64.7109375" style="318" customWidth="1"/>
    <col min="7940" max="8192" width="9.140625" style="318"/>
    <col min="8193" max="8193" width="6.7109375" style="318" customWidth="1"/>
    <col min="8194" max="8194" width="27.42578125" style="318" customWidth="1"/>
    <col min="8195" max="8195" width="64.7109375" style="318" customWidth="1"/>
    <col min="8196" max="8448" width="9.140625" style="318"/>
    <col min="8449" max="8449" width="6.7109375" style="318" customWidth="1"/>
    <col min="8450" max="8450" width="27.42578125" style="318" customWidth="1"/>
    <col min="8451" max="8451" width="64.7109375" style="318" customWidth="1"/>
    <col min="8452" max="8704" width="9.140625" style="318"/>
    <col min="8705" max="8705" width="6.7109375" style="318" customWidth="1"/>
    <col min="8706" max="8706" width="27.42578125" style="318" customWidth="1"/>
    <col min="8707" max="8707" width="64.7109375" style="318" customWidth="1"/>
    <col min="8708" max="8960" width="9.140625" style="318"/>
    <col min="8961" max="8961" width="6.7109375" style="318" customWidth="1"/>
    <col min="8962" max="8962" width="27.42578125" style="318" customWidth="1"/>
    <col min="8963" max="8963" width="64.7109375" style="318" customWidth="1"/>
    <col min="8964" max="9216" width="9.140625" style="318"/>
    <col min="9217" max="9217" width="6.7109375" style="318" customWidth="1"/>
    <col min="9218" max="9218" width="27.42578125" style="318" customWidth="1"/>
    <col min="9219" max="9219" width="64.7109375" style="318" customWidth="1"/>
    <col min="9220" max="9472" width="9.140625" style="318"/>
    <col min="9473" max="9473" width="6.7109375" style="318" customWidth="1"/>
    <col min="9474" max="9474" width="27.42578125" style="318" customWidth="1"/>
    <col min="9475" max="9475" width="64.7109375" style="318" customWidth="1"/>
    <col min="9476" max="9728" width="9.140625" style="318"/>
    <col min="9729" max="9729" width="6.7109375" style="318" customWidth="1"/>
    <col min="9730" max="9730" width="27.42578125" style="318" customWidth="1"/>
    <col min="9731" max="9731" width="64.7109375" style="318" customWidth="1"/>
    <col min="9732" max="9984" width="9.140625" style="318"/>
    <col min="9985" max="9985" width="6.7109375" style="318" customWidth="1"/>
    <col min="9986" max="9986" width="27.42578125" style="318" customWidth="1"/>
    <col min="9987" max="9987" width="64.7109375" style="318" customWidth="1"/>
    <col min="9988" max="10240" width="9.140625" style="318"/>
    <col min="10241" max="10241" width="6.7109375" style="318" customWidth="1"/>
    <col min="10242" max="10242" width="27.42578125" style="318" customWidth="1"/>
    <col min="10243" max="10243" width="64.7109375" style="318" customWidth="1"/>
    <col min="10244" max="10496" width="9.140625" style="318"/>
    <col min="10497" max="10497" width="6.7109375" style="318" customWidth="1"/>
    <col min="10498" max="10498" width="27.42578125" style="318" customWidth="1"/>
    <col min="10499" max="10499" width="64.7109375" style="318" customWidth="1"/>
    <col min="10500" max="10752" width="9.140625" style="318"/>
    <col min="10753" max="10753" width="6.7109375" style="318" customWidth="1"/>
    <col min="10754" max="10754" width="27.42578125" style="318" customWidth="1"/>
    <col min="10755" max="10755" width="64.7109375" style="318" customWidth="1"/>
    <col min="10756" max="11008" width="9.140625" style="318"/>
    <col min="11009" max="11009" width="6.7109375" style="318" customWidth="1"/>
    <col min="11010" max="11010" width="27.42578125" style="318" customWidth="1"/>
    <col min="11011" max="11011" width="64.7109375" style="318" customWidth="1"/>
    <col min="11012" max="11264" width="9.140625" style="318"/>
    <col min="11265" max="11265" width="6.7109375" style="318" customWidth="1"/>
    <col min="11266" max="11266" width="27.42578125" style="318" customWidth="1"/>
    <col min="11267" max="11267" width="64.7109375" style="318" customWidth="1"/>
    <col min="11268" max="11520" width="9.140625" style="318"/>
    <col min="11521" max="11521" width="6.7109375" style="318" customWidth="1"/>
    <col min="11522" max="11522" width="27.42578125" style="318" customWidth="1"/>
    <col min="11523" max="11523" width="64.7109375" style="318" customWidth="1"/>
    <col min="11524" max="11776" width="9.140625" style="318"/>
    <col min="11777" max="11777" width="6.7109375" style="318" customWidth="1"/>
    <col min="11778" max="11778" width="27.42578125" style="318" customWidth="1"/>
    <col min="11779" max="11779" width="64.7109375" style="318" customWidth="1"/>
    <col min="11780" max="12032" width="9.140625" style="318"/>
    <col min="12033" max="12033" width="6.7109375" style="318" customWidth="1"/>
    <col min="12034" max="12034" width="27.42578125" style="318" customWidth="1"/>
    <col min="12035" max="12035" width="64.7109375" style="318" customWidth="1"/>
    <col min="12036" max="12288" width="9.140625" style="318"/>
    <col min="12289" max="12289" width="6.7109375" style="318" customWidth="1"/>
    <col min="12290" max="12290" width="27.42578125" style="318" customWidth="1"/>
    <col min="12291" max="12291" width="64.7109375" style="318" customWidth="1"/>
    <col min="12292" max="12544" width="9.140625" style="318"/>
    <col min="12545" max="12545" width="6.7109375" style="318" customWidth="1"/>
    <col min="12546" max="12546" width="27.42578125" style="318" customWidth="1"/>
    <col min="12547" max="12547" width="64.7109375" style="318" customWidth="1"/>
    <col min="12548" max="12800" width="9.140625" style="318"/>
    <col min="12801" max="12801" width="6.7109375" style="318" customWidth="1"/>
    <col min="12802" max="12802" width="27.42578125" style="318" customWidth="1"/>
    <col min="12803" max="12803" width="64.7109375" style="318" customWidth="1"/>
    <col min="12804" max="13056" width="9.140625" style="318"/>
    <col min="13057" max="13057" width="6.7109375" style="318" customWidth="1"/>
    <col min="13058" max="13058" width="27.42578125" style="318" customWidth="1"/>
    <col min="13059" max="13059" width="64.7109375" style="318" customWidth="1"/>
    <col min="13060" max="13312" width="9.140625" style="318"/>
    <col min="13313" max="13313" width="6.7109375" style="318" customWidth="1"/>
    <col min="13314" max="13314" width="27.42578125" style="318" customWidth="1"/>
    <col min="13315" max="13315" width="64.7109375" style="318" customWidth="1"/>
    <col min="13316" max="13568" width="9.140625" style="318"/>
    <col min="13569" max="13569" width="6.7109375" style="318" customWidth="1"/>
    <col min="13570" max="13570" width="27.42578125" style="318" customWidth="1"/>
    <col min="13571" max="13571" width="64.7109375" style="318" customWidth="1"/>
    <col min="13572" max="13824" width="9.140625" style="318"/>
    <col min="13825" max="13825" width="6.7109375" style="318" customWidth="1"/>
    <col min="13826" max="13826" width="27.42578125" style="318" customWidth="1"/>
    <col min="13827" max="13827" width="64.7109375" style="318" customWidth="1"/>
    <col min="13828" max="14080" width="9.140625" style="318"/>
    <col min="14081" max="14081" width="6.7109375" style="318" customWidth="1"/>
    <col min="14082" max="14082" width="27.42578125" style="318" customWidth="1"/>
    <col min="14083" max="14083" width="64.7109375" style="318" customWidth="1"/>
    <col min="14084" max="14336" width="9.140625" style="318"/>
    <col min="14337" max="14337" width="6.7109375" style="318" customWidth="1"/>
    <col min="14338" max="14338" width="27.42578125" style="318" customWidth="1"/>
    <col min="14339" max="14339" width="64.7109375" style="318" customWidth="1"/>
    <col min="14340" max="14592" width="9.140625" style="318"/>
    <col min="14593" max="14593" width="6.7109375" style="318" customWidth="1"/>
    <col min="14594" max="14594" width="27.42578125" style="318" customWidth="1"/>
    <col min="14595" max="14595" width="64.7109375" style="318" customWidth="1"/>
    <col min="14596" max="14848" width="9.140625" style="318"/>
    <col min="14849" max="14849" width="6.7109375" style="318" customWidth="1"/>
    <col min="14850" max="14850" width="27.42578125" style="318" customWidth="1"/>
    <col min="14851" max="14851" width="64.7109375" style="318" customWidth="1"/>
    <col min="14852" max="15104" width="9.140625" style="318"/>
    <col min="15105" max="15105" width="6.7109375" style="318" customWidth="1"/>
    <col min="15106" max="15106" width="27.42578125" style="318" customWidth="1"/>
    <col min="15107" max="15107" width="64.7109375" style="318" customWidth="1"/>
    <col min="15108" max="15360" width="9.140625" style="318"/>
    <col min="15361" max="15361" width="6.7109375" style="318" customWidth="1"/>
    <col min="15362" max="15362" width="27.42578125" style="318" customWidth="1"/>
    <col min="15363" max="15363" width="64.7109375" style="318" customWidth="1"/>
    <col min="15364" max="15616" width="9.140625" style="318"/>
    <col min="15617" max="15617" width="6.7109375" style="318" customWidth="1"/>
    <col min="15618" max="15618" width="27.42578125" style="318" customWidth="1"/>
    <col min="15619" max="15619" width="64.7109375" style="318" customWidth="1"/>
    <col min="15620" max="15872" width="9.140625" style="318"/>
    <col min="15873" max="15873" width="6.7109375" style="318" customWidth="1"/>
    <col min="15874" max="15874" width="27.42578125" style="318" customWidth="1"/>
    <col min="15875" max="15875" width="64.7109375" style="318" customWidth="1"/>
    <col min="15876" max="16128" width="9.140625" style="318"/>
    <col min="16129" max="16129" width="6.7109375" style="318" customWidth="1"/>
    <col min="16130" max="16130" width="27.42578125" style="318" customWidth="1"/>
    <col min="16131" max="16131" width="64.7109375" style="318" customWidth="1"/>
    <col min="16132" max="16384" width="9.140625" style="318"/>
  </cols>
  <sheetData>
    <row r="1" spans="1:3" x14ac:dyDescent="0.2">
      <c r="A1" s="307"/>
      <c r="B1" s="307"/>
      <c r="C1" s="300" t="s">
        <v>645</v>
      </c>
    </row>
    <row r="2" spans="1:3" x14ac:dyDescent="0.2">
      <c r="A2" s="307"/>
      <c r="B2" s="307"/>
      <c r="C2" s="300" t="s">
        <v>646</v>
      </c>
    </row>
    <row r="3" spans="1:3" x14ac:dyDescent="0.2">
      <c r="A3" s="307"/>
      <c r="B3" s="307"/>
      <c r="C3" s="300" t="s">
        <v>647</v>
      </c>
    </row>
    <row r="4" spans="1:3" x14ac:dyDescent="0.2">
      <c r="A4" s="307"/>
      <c r="B4" s="307"/>
      <c r="C4" s="307" t="s">
        <v>687</v>
      </c>
    </row>
    <row r="5" spans="1:3" x14ac:dyDescent="0.2">
      <c r="A5" s="302"/>
      <c r="C5" s="307" t="s">
        <v>648</v>
      </c>
    </row>
    <row r="6" spans="1:3" x14ac:dyDescent="0.2">
      <c r="A6" s="302"/>
      <c r="C6" s="300" t="s">
        <v>706</v>
      </c>
    </row>
    <row r="7" spans="1:3" x14ac:dyDescent="0.2">
      <c r="A7" s="302"/>
      <c r="C7" s="307" t="s">
        <v>649</v>
      </c>
    </row>
    <row r="8" spans="1:3" x14ac:dyDescent="0.2">
      <c r="A8" s="302"/>
      <c r="C8" s="302"/>
    </row>
    <row r="9" spans="1:3" x14ac:dyDescent="0.2">
      <c r="A9" s="302"/>
      <c r="C9" s="302"/>
    </row>
    <row r="10" spans="1:3" x14ac:dyDescent="0.2">
      <c r="A10" s="357" t="s">
        <v>549</v>
      </c>
      <c r="B10" s="357"/>
      <c r="C10" s="357"/>
    </row>
    <row r="11" spans="1:3" x14ac:dyDescent="0.2">
      <c r="A11" s="357" t="s">
        <v>16</v>
      </c>
      <c r="B11" s="357"/>
      <c r="C11" s="357"/>
    </row>
    <row r="12" spans="1:3" x14ac:dyDescent="0.2">
      <c r="A12" s="357" t="s">
        <v>533</v>
      </c>
      <c r="B12" s="357"/>
      <c r="C12" s="357"/>
    </row>
    <row r="13" spans="1:3" ht="13.5" thickBot="1" x14ac:dyDescent="0.25">
      <c r="A13" s="70"/>
      <c r="B13" s="358"/>
      <c r="C13" s="358"/>
    </row>
    <row r="14" spans="1:3" ht="51" x14ac:dyDescent="0.2">
      <c r="A14" s="319" t="s">
        <v>3</v>
      </c>
      <c r="B14" s="320" t="s">
        <v>4</v>
      </c>
      <c r="C14" s="321" t="s">
        <v>5</v>
      </c>
    </row>
    <row r="15" spans="1:3" x14ac:dyDescent="0.2">
      <c r="A15" s="322">
        <v>1</v>
      </c>
      <c r="B15" s="306">
        <v>2</v>
      </c>
      <c r="C15" s="323">
        <v>3</v>
      </c>
    </row>
    <row r="16" spans="1:3" ht="36.75" customHeight="1" x14ac:dyDescent="0.2">
      <c r="A16" s="324">
        <v>927</v>
      </c>
      <c r="B16" s="352" t="s">
        <v>535</v>
      </c>
      <c r="C16" s="353"/>
    </row>
    <row r="17" spans="1:3" ht="51.75" customHeight="1" x14ac:dyDescent="0.2">
      <c r="A17" s="325">
        <v>927</v>
      </c>
      <c r="B17" s="272" t="s">
        <v>111</v>
      </c>
      <c r="C17" s="326" t="s">
        <v>113</v>
      </c>
    </row>
    <row r="18" spans="1:3" ht="48.75" customHeight="1" thickBot="1" x14ac:dyDescent="0.25">
      <c r="A18" s="327">
        <v>927</v>
      </c>
      <c r="B18" s="328" t="s">
        <v>112</v>
      </c>
      <c r="C18" s="329" t="s">
        <v>114</v>
      </c>
    </row>
    <row r="19" spans="1:3" x14ac:dyDescent="0.2">
      <c r="A19" s="355"/>
      <c r="B19" s="355"/>
      <c r="C19" s="355"/>
    </row>
    <row r="20" spans="1:3" x14ac:dyDescent="0.2">
      <c r="A20" s="355"/>
      <c r="B20" s="355"/>
      <c r="C20" s="355"/>
    </row>
    <row r="21" spans="1:3" ht="17.25" customHeight="1" x14ac:dyDescent="0.2">
      <c r="A21" s="70" t="s">
        <v>13</v>
      </c>
      <c r="B21" s="70"/>
      <c r="C21" s="70"/>
    </row>
    <row r="22" spans="1:3" ht="14.25" customHeight="1" x14ac:dyDescent="0.2">
      <c r="A22" s="356" t="s">
        <v>705</v>
      </c>
      <c r="B22" s="356"/>
      <c r="C22" s="356"/>
    </row>
  </sheetData>
  <mergeCells count="8">
    <mergeCell ref="A19:C19"/>
    <mergeCell ref="A20:C20"/>
    <mergeCell ref="A22:C22"/>
    <mergeCell ref="A10:C10"/>
    <mergeCell ref="A11:C11"/>
    <mergeCell ref="A12:C12"/>
    <mergeCell ref="B13:C13"/>
    <mergeCell ref="B16:C16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6"/>
  <sheetViews>
    <sheetView view="pageBreakPreview" zoomScaleNormal="100" zoomScaleSheetLayoutView="100" workbookViewId="0">
      <selection activeCell="G13" sqref="G13:G14"/>
    </sheetView>
  </sheetViews>
  <sheetFormatPr defaultRowHeight="12.75" x14ac:dyDescent="0.25"/>
  <cols>
    <col min="1" max="1" width="53.85546875" style="10" customWidth="1"/>
    <col min="2" max="2" width="6.28515625" style="10" customWidth="1"/>
    <col min="3" max="3" width="5.7109375" style="10" customWidth="1"/>
    <col min="4" max="4" width="4.7109375" style="11" customWidth="1"/>
    <col min="5" max="5" width="12" style="10" customWidth="1"/>
    <col min="6" max="6" width="4.140625" style="11" customWidth="1"/>
    <col min="7" max="7" width="19.28515625" style="10" customWidth="1"/>
    <col min="8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10" t="s">
        <v>550</v>
      </c>
      <c r="F1" s="10"/>
    </row>
    <row r="2" spans="1:48" x14ac:dyDescent="0.25">
      <c r="E2" s="209" t="s">
        <v>14</v>
      </c>
    </row>
    <row r="3" spans="1:48" x14ac:dyDescent="0.25">
      <c r="E3" s="209" t="s">
        <v>146</v>
      </c>
    </row>
    <row r="4" spans="1:48" x14ac:dyDescent="0.25">
      <c r="E4" s="209" t="s">
        <v>551</v>
      </c>
    </row>
    <row r="5" spans="1:48" x14ac:dyDescent="0.25">
      <c r="E5" s="371" t="s">
        <v>272</v>
      </c>
      <c r="F5" s="371"/>
      <c r="G5" s="371"/>
    </row>
    <row r="6" spans="1:48" x14ac:dyDescent="0.25">
      <c r="E6" s="371" t="s">
        <v>270</v>
      </c>
      <c r="F6" s="371"/>
      <c r="G6" s="371"/>
    </row>
    <row r="7" spans="1:48" x14ac:dyDescent="0.25">
      <c r="E7" s="371" t="s">
        <v>271</v>
      </c>
      <c r="F7" s="371"/>
      <c r="G7" s="371"/>
    </row>
    <row r="8" spans="1:48" x14ac:dyDescent="0.25">
      <c r="E8" s="371" t="s">
        <v>707</v>
      </c>
      <c r="F8" s="371"/>
      <c r="G8" s="371"/>
    </row>
    <row r="9" spans="1:48" x14ac:dyDescent="0.25">
      <c r="A9" s="359" t="s">
        <v>117</v>
      </c>
      <c r="B9" s="359"/>
      <c r="C9" s="359"/>
      <c r="D9" s="359"/>
      <c r="E9" s="359"/>
      <c r="F9" s="359"/>
      <c r="G9" s="359"/>
    </row>
    <row r="10" spans="1:48" x14ac:dyDescent="0.25">
      <c r="A10" s="359" t="s">
        <v>147</v>
      </c>
      <c r="B10" s="359"/>
      <c r="C10" s="359"/>
      <c r="D10" s="359"/>
      <c r="E10" s="359"/>
      <c r="F10" s="359"/>
      <c r="G10" s="359"/>
    </row>
    <row r="11" spans="1:48" x14ac:dyDescent="0.25">
      <c r="A11" s="360" t="s">
        <v>505</v>
      </c>
      <c r="B11" s="360"/>
      <c r="C11" s="360"/>
      <c r="D11" s="360"/>
      <c r="E11" s="360"/>
      <c r="F11" s="360"/>
      <c r="G11" s="360"/>
    </row>
    <row r="12" spans="1:48" ht="19.5" thickBot="1" x14ac:dyDescent="0.3">
      <c r="D12" s="10"/>
      <c r="F12" s="10"/>
      <c r="G12" s="232" t="s">
        <v>118</v>
      </c>
      <c r="K12" s="362"/>
      <c r="L12" s="362"/>
      <c r="M12" s="362"/>
      <c r="N12" s="362"/>
      <c r="O12" s="362"/>
      <c r="P12" s="362"/>
    </row>
    <row r="13" spans="1:48" ht="12.75" customHeight="1" x14ac:dyDescent="0.25">
      <c r="A13" s="363" t="s">
        <v>119</v>
      </c>
      <c r="B13" s="365" t="s">
        <v>120</v>
      </c>
      <c r="C13" s="365" t="s">
        <v>17</v>
      </c>
      <c r="D13" s="367" t="s">
        <v>18</v>
      </c>
      <c r="E13" s="365" t="s">
        <v>19</v>
      </c>
      <c r="F13" s="367" t="s">
        <v>20</v>
      </c>
      <c r="G13" s="369" t="s">
        <v>121</v>
      </c>
      <c r="K13" s="362"/>
      <c r="L13" s="362"/>
      <c r="M13" s="362"/>
      <c r="N13" s="362"/>
      <c r="O13" s="362"/>
      <c r="P13" s="362"/>
    </row>
    <row r="14" spans="1:48" ht="42.75" customHeight="1" thickBot="1" x14ac:dyDescent="0.3">
      <c r="A14" s="364"/>
      <c r="B14" s="366"/>
      <c r="C14" s="366"/>
      <c r="D14" s="368"/>
      <c r="E14" s="366"/>
      <c r="F14" s="368"/>
      <c r="G14" s="370"/>
      <c r="K14" s="362"/>
      <c r="L14" s="362"/>
      <c r="M14" s="362"/>
      <c r="N14" s="362"/>
      <c r="O14" s="362"/>
      <c r="P14" s="362"/>
    </row>
    <row r="15" spans="1:48" s="239" customFormat="1" ht="20.25" customHeight="1" thickBot="1" x14ac:dyDescent="0.3">
      <c r="A15" s="58" t="s">
        <v>122</v>
      </c>
      <c r="B15" s="237"/>
      <c r="C15" s="237"/>
      <c r="D15" s="237"/>
      <c r="E15" s="237" t="s">
        <v>123</v>
      </c>
      <c r="F15" s="237"/>
      <c r="G15" s="233">
        <f>G16+G26+G98</f>
        <v>43886600</v>
      </c>
      <c r="H15" s="238"/>
      <c r="I15" s="238"/>
      <c r="J15" s="238"/>
      <c r="K15" s="361"/>
      <c r="L15" s="361"/>
      <c r="M15" s="361"/>
      <c r="N15" s="361"/>
      <c r="O15" s="361"/>
      <c r="P15" s="361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</row>
    <row r="16" spans="1:48" s="239" customFormat="1" ht="35.25" customHeight="1" x14ac:dyDescent="0.25">
      <c r="A16" s="56" t="s">
        <v>290</v>
      </c>
      <c r="B16" s="240" t="s">
        <v>291</v>
      </c>
      <c r="C16" s="241"/>
      <c r="D16" s="241"/>
      <c r="E16" s="241"/>
      <c r="F16" s="241"/>
      <c r="G16" s="234">
        <f>G17</f>
        <v>1386644</v>
      </c>
      <c r="J16" s="242"/>
    </row>
    <row r="17" spans="1:7" s="243" customFormat="1" ht="20.25" customHeight="1" x14ac:dyDescent="0.25">
      <c r="A17" s="19" t="s">
        <v>34</v>
      </c>
      <c r="B17" s="66" t="s">
        <v>291</v>
      </c>
      <c r="C17" s="66" t="s">
        <v>21</v>
      </c>
      <c r="D17" s="66"/>
      <c r="E17" s="66"/>
      <c r="F17" s="66"/>
      <c r="G17" s="230">
        <f>G18</f>
        <v>1386644</v>
      </c>
    </row>
    <row r="18" spans="1:7" s="245" customFormat="1" ht="44.25" customHeight="1" x14ac:dyDescent="0.25">
      <c r="A18" s="20" t="s">
        <v>35</v>
      </c>
      <c r="B18" s="244" t="s">
        <v>291</v>
      </c>
      <c r="C18" s="244" t="s">
        <v>21</v>
      </c>
      <c r="D18" s="244" t="s">
        <v>22</v>
      </c>
      <c r="E18" s="244"/>
      <c r="F18" s="244"/>
      <c r="G18" s="235">
        <f>G19</f>
        <v>1386644</v>
      </c>
    </row>
    <row r="19" spans="1:7" ht="44.25" customHeight="1" x14ac:dyDescent="0.25">
      <c r="A19" s="15" t="s">
        <v>149</v>
      </c>
      <c r="B19" s="16" t="s">
        <v>291</v>
      </c>
      <c r="C19" s="16" t="s">
        <v>21</v>
      </c>
      <c r="D19" s="16" t="s">
        <v>22</v>
      </c>
      <c r="E19" s="17" t="s">
        <v>124</v>
      </c>
      <c r="F19" s="16"/>
      <c r="G19" s="18">
        <f>G20</f>
        <v>1386644</v>
      </c>
    </row>
    <row r="20" spans="1:7" ht="36" customHeight="1" x14ac:dyDescent="0.25">
      <c r="A20" s="15" t="s">
        <v>58</v>
      </c>
      <c r="B20" s="16" t="s">
        <v>291</v>
      </c>
      <c r="C20" s="16" t="s">
        <v>21</v>
      </c>
      <c r="D20" s="16" t="s">
        <v>22</v>
      </c>
      <c r="E20" s="17" t="s">
        <v>150</v>
      </c>
      <c r="F20" s="16"/>
      <c r="G20" s="18">
        <f>G21</f>
        <v>1386644</v>
      </c>
    </row>
    <row r="21" spans="1:7" ht="41.25" customHeight="1" x14ac:dyDescent="0.25">
      <c r="A21" s="22" t="s">
        <v>151</v>
      </c>
      <c r="B21" s="16" t="s">
        <v>291</v>
      </c>
      <c r="C21" s="16" t="s">
        <v>21</v>
      </c>
      <c r="D21" s="16" t="s">
        <v>22</v>
      </c>
      <c r="E21" s="17" t="s">
        <v>152</v>
      </c>
      <c r="F21" s="16"/>
      <c r="G21" s="18">
        <f>SUM(G22:G25)</f>
        <v>1386644</v>
      </c>
    </row>
    <row r="22" spans="1:7" ht="114.75" x14ac:dyDescent="0.25">
      <c r="A22" s="14" t="s">
        <v>153</v>
      </c>
      <c r="B22" s="16" t="s">
        <v>291</v>
      </c>
      <c r="C22" s="16" t="s">
        <v>21</v>
      </c>
      <c r="D22" s="16" t="s">
        <v>22</v>
      </c>
      <c r="E22" s="16" t="s">
        <v>154</v>
      </c>
      <c r="F22" s="16" t="s">
        <v>681</v>
      </c>
      <c r="G22" s="18">
        <v>294908</v>
      </c>
    </row>
    <row r="23" spans="1:7" ht="114.75" hidden="1" x14ac:dyDescent="0.25">
      <c r="A23" s="14" t="s">
        <v>153</v>
      </c>
      <c r="B23" s="16" t="s">
        <v>291</v>
      </c>
      <c r="C23" s="16" t="s">
        <v>21</v>
      </c>
      <c r="D23" s="16" t="s">
        <v>22</v>
      </c>
      <c r="E23" s="16" t="s">
        <v>154</v>
      </c>
      <c r="F23" s="16" t="s">
        <v>292</v>
      </c>
      <c r="G23" s="18"/>
    </row>
    <row r="24" spans="1:7" ht="72" customHeight="1" x14ac:dyDescent="0.25">
      <c r="A24" s="23" t="s">
        <v>155</v>
      </c>
      <c r="B24" s="16" t="s">
        <v>291</v>
      </c>
      <c r="C24" s="16" t="s">
        <v>21</v>
      </c>
      <c r="D24" s="16" t="s">
        <v>22</v>
      </c>
      <c r="E24" s="16" t="s">
        <v>154</v>
      </c>
      <c r="F24" s="16" t="s">
        <v>29</v>
      </c>
      <c r="G24" s="18">
        <v>1090736</v>
      </c>
    </row>
    <row r="25" spans="1:7" s="239" customFormat="1" ht="51" x14ac:dyDescent="0.25">
      <c r="A25" s="46" t="s">
        <v>157</v>
      </c>
      <c r="B25" s="224" t="s">
        <v>291</v>
      </c>
      <c r="C25" s="224" t="s">
        <v>21</v>
      </c>
      <c r="D25" s="224" t="s">
        <v>22</v>
      </c>
      <c r="E25" s="224" t="s">
        <v>154</v>
      </c>
      <c r="F25" s="224" t="s">
        <v>680</v>
      </c>
      <c r="G25" s="227">
        <v>1000</v>
      </c>
    </row>
    <row r="26" spans="1:7" s="243" customFormat="1" ht="28.5" customHeight="1" x14ac:dyDescent="0.25">
      <c r="A26" s="56" t="s">
        <v>691</v>
      </c>
      <c r="B26" s="66" t="s">
        <v>692</v>
      </c>
      <c r="C26" s="66"/>
      <c r="D26" s="66"/>
      <c r="E26" s="66"/>
      <c r="F26" s="66"/>
      <c r="G26" s="230">
        <f>G27+G33+G38+G46+G70+G111+G117+G124</f>
        <v>39177536</v>
      </c>
    </row>
    <row r="27" spans="1:7" s="246" customFormat="1" ht="29.25" customHeight="1" x14ac:dyDescent="0.25">
      <c r="A27" s="19" t="s">
        <v>158</v>
      </c>
      <c r="B27" s="244" t="s">
        <v>692</v>
      </c>
      <c r="C27" s="244" t="s">
        <v>21</v>
      </c>
      <c r="D27" s="244" t="s">
        <v>75</v>
      </c>
      <c r="E27" s="244"/>
      <c r="F27" s="244"/>
      <c r="G27" s="235">
        <f>G30</f>
        <v>261000</v>
      </c>
    </row>
    <row r="28" spans="1:7" ht="37.5" customHeight="1" x14ac:dyDescent="0.25">
      <c r="A28" s="15" t="s">
        <v>148</v>
      </c>
      <c r="B28" s="16" t="s">
        <v>692</v>
      </c>
      <c r="C28" s="16" t="s">
        <v>21</v>
      </c>
      <c r="D28" s="16" t="s">
        <v>75</v>
      </c>
      <c r="E28" s="17" t="s">
        <v>124</v>
      </c>
      <c r="F28" s="16"/>
      <c r="G28" s="18">
        <f>G30</f>
        <v>261000</v>
      </c>
    </row>
    <row r="29" spans="1:7" ht="32.25" customHeight="1" x14ac:dyDescent="0.25">
      <c r="A29" s="15" t="s">
        <v>58</v>
      </c>
      <c r="B29" s="16" t="s">
        <v>692</v>
      </c>
      <c r="C29" s="16" t="s">
        <v>21</v>
      </c>
      <c r="D29" s="16" t="s">
        <v>75</v>
      </c>
      <c r="E29" s="17" t="s">
        <v>150</v>
      </c>
      <c r="F29" s="16"/>
      <c r="G29" s="18">
        <f>G30</f>
        <v>261000</v>
      </c>
    </row>
    <row r="30" spans="1:7" ht="54" customHeight="1" x14ac:dyDescent="0.25">
      <c r="A30" s="21" t="s">
        <v>159</v>
      </c>
      <c r="B30" s="16" t="s">
        <v>692</v>
      </c>
      <c r="C30" s="16" t="s">
        <v>21</v>
      </c>
      <c r="D30" s="16" t="s">
        <v>75</v>
      </c>
      <c r="E30" s="16" t="s">
        <v>156</v>
      </c>
      <c r="F30" s="16"/>
      <c r="G30" s="18">
        <f>SUM(G31:G32)</f>
        <v>261000</v>
      </c>
    </row>
    <row r="31" spans="1:7" ht="45.75" customHeight="1" x14ac:dyDescent="0.25">
      <c r="A31" s="23" t="s">
        <v>161</v>
      </c>
      <c r="B31" s="16" t="s">
        <v>692</v>
      </c>
      <c r="C31" s="16" t="s">
        <v>21</v>
      </c>
      <c r="D31" s="16" t="s">
        <v>75</v>
      </c>
      <c r="E31" s="16" t="s">
        <v>203</v>
      </c>
      <c r="F31" s="16" t="s">
        <v>680</v>
      </c>
      <c r="G31" s="18">
        <v>50000</v>
      </c>
    </row>
    <row r="32" spans="1:7" ht="68.25" customHeight="1" x14ac:dyDescent="0.25">
      <c r="A32" s="23" t="s">
        <v>160</v>
      </c>
      <c r="B32" s="16" t="s">
        <v>692</v>
      </c>
      <c r="C32" s="16" t="s">
        <v>21</v>
      </c>
      <c r="D32" s="16" t="s">
        <v>75</v>
      </c>
      <c r="E32" s="16" t="s">
        <v>204</v>
      </c>
      <c r="F32" s="16" t="s">
        <v>680</v>
      </c>
      <c r="G32" s="18">
        <v>211000</v>
      </c>
    </row>
    <row r="33" spans="1:7" s="246" customFormat="1" ht="21.75" customHeight="1" x14ac:dyDescent="0.25">
      <c r="A33" s="19" t="s">
        <v>36</v>
      </c>
      <c r="B33" s="244" t="s">
        <v>692</v>
      </c>
      <c r="C33" s="244" t="s">
        <v>21</v>
      </c>
      <c r="D33" s="244" t="s">
        <v>24</v>
      </c>
      <c r="E33" s="244"/>
      <c r="F33" s="244"/>
      <c r="G33" s="235">
        <f>G36</f>
        <v>1055000</v>
      </c>
    </row>
    <row r="34" spans="1:7" ht="37.5" customHeight="1" x14ac:dyDescent="0.25">
      <c r="A34" s="15" t="s">
        <v>148</v>
      </c>
      <c r="B34" s="16" t="s">
        <v>692</v>
      </c>
      <c r="C34" s="16" t="s">
        <v>21</v>
      </c>
      <c r="D34" s="16" t="s">
        <v>24</v>
      </c>
      <c r="E34" s="17" t="s">
        <v>552</v>
      </c>
      <c r="F34" s="16"/>
      <c r="G34" s="18">
        <f>G36</f>
        <v>1055000</v>
      </c>
    </row>
    <row r="35" spans="1:7" ht="42" customHeight="1" x14ac:dyDescent="0.25">
      <c r="A35" s="15" t="s">
        <v>179</v>
      </c>
      <c r="B35" s="16" t="s">
        <v>692</v>
      </c>
      <c r="C35" s="16" t="s">
        <v>21</v>
      </c>
      <c r="D35" s="16" t="s">
        <v>24</v>
      </c>
      <c r="E35" s="17" t="s">
        <v>553</v>
      </c>
      <c r="F35" s="16"/>
      <c r="G35" s="18">
        <f>G36</f>
        <v>1055000</v>
      </c>
    </row>
    <row r="36" spans="1:7" ht="43.5" customHeight="1" x14ac:dyDescent="0.25">
      <c r="A36" s="22" t="s">
        <v>181</v>
      </c>
      <c r="B36" s="16" t="s">
        <v>692</v>
      </c>
      <c r="C36" s="16" t="s">
        <v>21</v>
      </c>
      <c r="D36" s="16" t="s">
        <v>24</v>
      </c>
      <c r="E36" s="17" t="s">
        <v>554</v>
      </c>
      <c r="F36" s="16"/>
      <c r="G36" s="18">
        <f>SUM(G37:G37)</f>
        <v>1055000</v>
      </c>
    </row>
    <row r="37" spans="1:7" ht="52.5" customHeight="1" x14ac:dyDescent="0.25">
      <c r="A37" s="46" t="s">
        <v>221</v>
      </c>
      <c r="B37" s="16" t="s">
        <v>692</v>
      </c>
      <c r="C37" s="16" t="s">
        <v>21</v>
      </c>
      <c r="D37" s="16" t="s">
        <v>24</v>
      </c>
      <c r="E37" s="16" t="s">
        <v>555</v>
      </c>
      <c r="F37" s="16" t="s">
        <v>29</v>
      </c>
      <c r="G37" s="18">
        <v>1055000</v>
      </c>
    </row>
    <row r="38" spans="1:7" s="243" customFormat="1" ht="20.25" customHeight="1" x14ac:dyDescent="0.25">
      <c r="A38" s="19" t="s">
        <v>37</v>
      </c>
      <c r="B38" s="66" t="s">
        <v>692</v>
      </c>
      <c r="C38" s="66" t="s">
        <v>25</v>
      </c>
      <c r="D38" s="66"/>
      <c r="E38" s="66"/>
      <c r="F38" s="66"/>
      <c r="G38" s="230">
        <f>G39</f>
        <v>341800</v>
      </c>
    </row>
    <row r="39" spans="1:7" s="239" customFormat="1" ht="27" customHeight="1" x14ac:dyDescent="0.25">
      <c r="A39" s="63" t="s">
        <v>126</v>
      </c>
      <c r="B39" s="224" t="s">
        <v>692</v>
      </c>
      <c r="C39" s="224" t="s">
        <v>25</v>
      </c>
      <c r="D39" s="224" t="s">
        <v>22</v>
      </c>
      <c r="E39" s="224"/>
      <c r="F39" s="224"/>
      <c r="G39" s="227">
        <f>G40</f>
        <v>341800</v>
      </c>
    </row>
    <row r="40" spans="1:7" ht="37.5" customHeight="1" x14ac:dyDescent="0.25">
      <c r="A40" s="15" t="s">
        <v>148</v>
      </c>
      <c r="B40" s="224" t="s">
        <v>692</v>
      </c>
      <c r="C40" s="16" t="s">
        <v>25</v>
      </c>
      <c r="D40" s="16" t="s">
        <v>22</v>
      </c>
      <c r="E40" s="17" t="s">
        <v>124</v>
      </c>
      <c r="F40" s="16"/>
      <c r="G40" s="18">
        <f>G41</f>
        <v>341800</v>
      </c>
    </row>
    <row r="41" spans="1:7" ht="62.25" customHeight="1" x14ac:dyDescent="0.25">
      <c r="A41" s="15" t="s">
        <v>273</v>
      </c>
      <c r="B41" s="224" t="s">
        <v>692</v>
      </c>
      <c r="C41" s="16" t="s">
        <v>25</v>
      </c>
      <c r="D41" s="16" t="s">
        <v>22</v>
      </c>
      <c r="E41" s="17" t="s">
        <v>127</v>
      </c>
      <c r="F41" s="16"/>
      <c r="G41" s="18">
        <f>G42</f>
        <v>341800</v>
      </c>
    </row>
    <row r="42" spans="1:7" ht="41.25" customHeight="1" x14ac:dyDescent="0.25">
      <c r="A42" s="22" t="s">
        <v>164</v>
      </c>
      <c r="B42" s="224" t="s">
        <v>692</v>
      </c>
      <c r="C42" s="16" t="s">
        <v>25</v>
      </c>
      <c r="D42" s="16" t="s">
        <v>22</v>
      </c>
      <c r="E42" s="17" t="s">
        <v>144</v>
      </c>
      <c r="F42" s="16"/>
      <c r="G42" s="18">
        <f>SUM(G43:G45)</f>
        <v>341800</v>
      </c>
    </row>
    <row r="43" spans="1:7" ht="76.5" x14ac:dyDescent="0.25">
      <c r="A43" s="23" t="s">
        <v>165</v>
      </c>
      <c r="B43" s="224" t="s">
        <v>692</v>
      </c>
      <c r="C43" s="16" t="s">
        <v>25</v>
      </c>
      <c r="D43" s="16" t="s">
        <v>22</v>
      </c>
      <c r="E43" s="16" t="s">
        <v>166</v>
      </c>
      <c r="F43" s="16" t="s">
        <v>681</v>
      </c>
      <c r="G43" s="18">
        <v>325200</v>
      </c>
    </row>
    <row r="44" spans="1:7" ht="76.5" hidden="1" x14ac:dyDescent="0.25">
      <c r="A44" s="23" t="s">
        <v>165</v>
      </c>
      <c r="B44" s="224">
        <v>914</v>
      </c>
      <c r="C44" s="16" t="s">
        <v>25</v>
      </c>
      <c r="D44" s="16" t="s">
        <v>22</v>
      </c>
      <c r="E44" s="16" t="s">
        <v>166</v>
      </c>
      <c r="F44" s="16" t="s">
        <v>292</v>
      </c>
      <c r="G44" s="18"/>
    </row>
    <row r="45" spans="1:7" ht="51" x14ac:dyDescent="0.25">
      <c r="A45" s="23" t="s">
        <v>128</v>
      </c>
      <c r="B45" s="224" t="s">
        <v>692</v>
      </c>
      <c r="C45" s="16" t="s">
        <v>25</v>
      </c>
      <c r="D45" s="16" t="s">
        <v>22</v>
      </c>
      <c r="E45" s="16" t="s">
        <v>166</v>
      </c>
      <c r="F45" s="16" t="s">
        <v>29</v>
      </c>
      <c r="G45" s="18">
        <v>16600</v>
      </c>
    </row>
    <row r="46" spans="1:7" s="243" customFormat="1" ht="20.25" customHeight="1" x14ac:dyDescent="0.25">
      <c r="A46" s="19" t="s">
        <v>38</v>
      </c>
      <c r="B46" s="66" t="s">
        <v>692</v>
      </c>
      <c r="C46" s="66" t="s">
        <v>23</v>
      </c>
      <c r="D46" s="66"/>
      <c r="E46" s="66"/>
      <c r="F46" s="66"/>
      <c r="G46" s="230">
        <f>G52+G60+G47</f>
        <v>9651500</v>
      </c>
    </row>
    <row r="47" spans="1:7" s="243" customFormat="1" ht="20.25" customHeight="1" x14ac:dyDescent="0.25">
      <c r="A47" s="63" t="s">
        <v>556</v>
      </c>
      <c r="B47" s="224" t="s">
        <v>692</v>
      </c>
      <c r="C47" s="224" t="s">
        <v>23</v>
      </c>
      <c r="D47" s="224" t="s">
        <v>30</v>
      </c>
      <c r="E47" s="229"/>
      <c r="F47" s="224"/>
      <c r="G47" s="236">
        <f>G48</f>
        <v>600000</v>
      </c>
    </row>
    <row r="48" spans="1:7" s="243" customFormat="1" ht="47.25" customHeight="1" x14ac:dyDescent="0.25">
      <c r="A48" s="15" t="s">
        <v>148</v>
      </c>
      <c r="B48" s="224" t="s">
        <v>692</v>
      </c>
      <c r="C48" s="224" t="s">
        <v>23</v>
      </c>
      <c r="D48" s="224" t="s">
        <v>30</v>
      </c>
      <c r="E48" s="229" t="s">
        <v>21</v>
      </c>
      <c r="F48" s="224"/>
      <c r="G48" s="236">
        <f>G50</f>
        <v>600000</v>
      </c>
    </row>
    <row r="49" spans="1:7" s="243" customFormat="1" ht="32.25" customHeight="1" x14ac:dyDescent="0.25">
      <c r="A49" s="15" t="s">
        <v>167</v>
      </c>
      <c r="B49" s="224" t="s">
        <v>692</v>
      </c>
      <c r="C49" s="224" t="s">
        <v>23</v>
      </c>
      <c r="D49" s="224" t="s">
        <v>30</v>
      </c>
      <c r="E49" s="229" t="s">
        <v>238</v>
      </c>
      <c r="F49" s="224"/>
      <c r="G49" s="236">
        <f>G50</f>
        <v>600000</v>
      </c>
    </row>
    <row r="50" spans="1:7" s="243" customFormat="1" ht="51.75" customHeight="1" x14ac:dyDescent="0.25">
      <c r="A50" s="15" t="s">
        <v>557</v>
      </c>
      <c r="B50" s="224" t="s">
        <v>692</v>
      </c>
      <c r="C50" s="224" t="s">
        <v>23</v>
      </c>
      <c r="D50" s="224" t="s">
        <v>30</v>
      </c>
      <c r="E50" s="229" t="s">
        <v>558</v>
      </c>
      <c r="F50" s="224"/>
      <c r="G50" s="236">
        <f>G51</f>
        <v>600000</v>
      </c>
    </row>
    <row r="51" spans="1:7" s="243" customFormat="1" ht="70.5" customHeight="1" x14ac:dyDescent="0.25">
      <c r="A51" s="15" t="s">
        <v>560</v>
      </c>
      <c r="B51" s="224" t="s">
        <v>692</v>
      </c>
      <c r="C51" s="224" t="s">
        <v>23</v>
      </c>
      <c r="D51" s="224" t="s">
        <v>30</v>
      </c>
      <c r="E51" s="229" t="s">
        <v>561</v>
      </c>
      <c r="F51" s="224" t="s">
        <v>680</v>
      </c>
      <c r="G51" s="236">
        <v>600000</v>
      </c>
    </row>
    <row r="52" spans="1:7" s="239" customFormat="1" ht="27" customHeight="1" x14ac:dyDescent="0.25">
      <c r="A52" s="63" t="s">
        <v>129</v>
      </c>
      <c r="B52" s="224" t="s">
        <v>692</v>
      </c>
      <c r="C52" s="224" t="s">
        <v>23</v>
      </c>
      <c r="D52" s="224" t="s">
        <v>26</v>
      </c>
      <c r="E52" s="224"/>
      <c r="F52" s="224"/>
      <c r="G52" s="227">
        <f>G53+G57</f>
        <v>7301500</v>
      </c>
    </row>
    <row r="53" spans="1:7" ht="37.5" customHeight="1" x14ac:dyDescent="0.25">
      <c r="A53" s="15" t="s">
        <v>148</v>
      </c>
      <c r="B53" s="224" t="s">
        <v>692</v>
      </c>
      <c r="C53" s="16" t="s">
        <v>23</v>
      </c>
      <c r="D53" s="16" t="s">
        <v>26</v>
      </c>
      <c r="E53" s="17" t="s">
        <v>124</v>
      </c>
      <c r="F53" s="16"/>
      <c r="G53" s="18">
        <f>G54</f>
        <v>1751500</v>
      </c>
    </row>
    <row r="54" spans="1:7" ht="25.5" customHeight="1" x14ac:dyDescent="0.25">
      <c r="A54" s="15" t="s">
        <v>167</v>
      </c>
      <c r="B54" s="224" t="s">
        <v>692</v>
      </c>
      <c r="C54" s="16" t="s">
        <v>23</v>
      </c>
      <c r="D54" s="16" t="s">
        <v>26</v>
      </c>
      <c r="E54" s="17" t="s">
        <v>130</v>
      </c>
      <c r="F54" s="16"/>
      <c r="G54" s="18">
        <f>G55</f>
        <v>1751500</v>
      </c>
    </row>
    <row r="55" spans="1:7" ht="28.5" customHeight="1" x14ac:dyDescent="0.25">
      <c r="A55" s="22" t="s">
        <v>168</v>
      </c>
      <c r="B55" s="224" t="s">
        <v>692</v>
      </c>
      <c r="C55" s="16" t="s">
        <v>23</v>
      </c>
      <c r="D55" s="16" t="s">
        <v>26</v>
      </c>
      <c r="E55" s="17" t="s">
        <v>131</v>
      </c>
      <c r="F55" s="16"/>
      <c r="G55" s="18">
        <f>SUM(G56:G56)</f>
        <v>1751500</v>
      </c>
    </row>
    <row r="56" spans="1:7" ht="38.25" x14ac:dyDescent="0.25">
      <c r="A56" s="23" t="s">
        <v>169</v>
      </c>
      <c r="B56" s="224" t="s">
        <v>692</v>
      </c>
      <c r="C56" s="16" t="s">
        <v>23</v>
      </c>
      <c r="D56" s="16" t="s">
        <v>26</v>
      </c>
      <c r="E56" s="16" t="s">
        <v>132</v>
      </c>
      <c r="F56" s="16" t="s">
        <v>29</v>
      </c>
      <c r="G56" s="18">
        <v>1751500</v>
      </c>
    </row>
    <row r="57" spans="1:7" ht="20.25" customHeight="1" x14ac:dyDescent="0.25">
      <c r="A57" s="22" t="s">
        <v>562</v>
      </c>
      <c r="B57" s="224" t="s">
        <v>692</v>
      </c>
      <c r="C57" s="16" t="s">
        <v>23</v>
      </c>
      <c r="D57" s="16" t="s">
        <v>26</v>
      </c>
      <c r="E57" s="17" t="s">
        <v>565</v>
      </c>
      <c r="F57" s="16"/>
      <c r="G57" s="18">
        <f>G58+G59</f>
        <v>5550000</v>
      </c>
    </row>
    <row r="58" spans="1:7" ht="55.5" customHeight="1" x14ac:dyDescent="0.25">
      <c r="A58" s="225" t="s">
        <v>695</v>
      </c>
      <c r="B58" s="224" t="s">
        <v>692</v>
      </c>
      <c r="C58" s="16" t="s">
        <v>23</v>
      </c>
      <c r="D58" s="16" t="s">
        <v>26</v>
      </c>
      <c r="E58" s="16" t="s">
        <v>693</v>
      </c>
      <c r="F58" s="16" t="s">
        <v>29</v>
      </c>
      <c r="G58" s="18">
        <v>4750000</v>
      </c>
    </row>
    <row r="59" spans="1:7" ht="50.25" customHeight="1" x14ac:dyDescent="0.25">
      <c r="A59" s="228" t="s">
        <v>696</v>
      </c>
      <c r="B59" s="224" t="s">
        <v>692</v>
      </c>
      <c r="C59" s="16" t="s">
        <v>23</v>
      </c>
      <c r="D59" s="16" t="s">
        <v>26</v>
      </c>
      <c r="E59" s="16" t="s">
        <v>694</v>
      </c>
      <c r="F59" s="16" t="s">
        <v>29</v>
      </c>
      <c r="G59" s="18">
        <v>800000</v>
      </c>
    </row>
    <row r="60" spans="1:7" s="243" customFormat="1" ht="27" customHeight="1" x14ac:dyDescent="0.25">
      <c r="A60" s="19" t="s">
        <v>39</v>
      </c>
      <c r="B60" s="66" t="s">
        <v>692</v>
      </c>
      <c r="C60" s="66" t="s">
        <v>23</v>
      </c>
      <c r="D60" s="66" t="s">
        <v>27</v>
      </c>
      <c r="E60" s="66"/>
      <c r="F60" s="66"/>
      <c r="G60" s="230">
        <f>G61</f>
        <v>1750000</v>
      </c>
    </row>
    <row r="61" spans="1:7" ht="37.5" customHeight="1" x14ac:dyDescent="0.25">
      <c r="A61" s="15" t="s">
        <v>148</v>
      </c>
      <c r="B61" s="224" t="s">
        <v>692</v>
      </c>
      <c r="C61" s="16" t="s">
        <v>23</v>
      </c>
      <c r="D61" s="16" t="s">
        <v>27</v>
      </c>
      <c r="E61" s="17" t="s">
        <v>124</v>
      </c>
      <c r="F61" s="16"/>
      <c r="G61" s="18">
        <f>G62</f>
        <v>1750000</v>
      </c>
    </row>
    <row r="62" spans="1:7" ht="25.5" customHeight="1" x14ac:dyDescent="0.25">
      <c r="A62" s="15" t="s">
        <v>167</v>
      </c>
      <c r="B62" s="224" t="s">
        <v>692</v>
      </c>
      <c r="C62" s="16" t="s">
        <v>23</v>
      </c>
      <c r="D62" s="16" t="s">
        <v>27</v>
      </c>
      <c r="E62" s="17" t="s">
        <v>130</v>
      </c>
      <c r="F62" s="16"/>
      <c r="G62" s="18">
        <f>G63+G65</f>
        <v>1750000</v>
      </c>
    </row>
    <row r="63" spans="1:7" ht="28.5" customHeight="1" x14ac:dyDescent="0.25">
      <c r="A63" s="22" t="s">
        <v>170</v>
      </c>
      <c r="B63" s="224" t="s">
        <v>692</v>
      </c>
      <c r="C63" s="16" t="s">
        <v>23</v>
      </c>
      <c r="D63" s="16" t="s">
        <v>27</v>
      </c>
      <c r="E63" s="17" t="s">
        <v>133</v>
      </c>
      <c r="F63" s="16"/>
      <c r="G63" s="18">
        <f>SUM(G64:G64)</f>
        <v>500000</v>
      </c>
    </row>
    <row r="64" spans="1:7" ht="51" x14ac:dyDescent="0.25">
      <c r="A64" s="23" t="s">
        <v>173</v>
      </c>
      <c r="B64" s="224" t="s">
        <v>692</v>
      </c>
      <c r="C64" s="16" t="s">
        <v>23</v>
      </c>
      <c r="D64" s="16" t="s">
        <v>27</v>
      </c>
      <c r="E64" s="16" t="s">
        <v>171</v>
      </c>
      <c r="F64" s="16" t="s">
        <v>29</v>
      </c>
      <c r="G64" s="18">
        <v>500000</v>
      </c>
    </row>
    <row r="65" spans="1:7" ht="54" customHeight="1" x14ac:dyDescent="0.25">
      <c r="A65" s="22" t="s">
        <v>172</v>
      </c>
      <c r="B65" s="224" t="s">
        <v>692</v>
      </c>
      <c r="C65" s="16" t="s">
        <v>23</v>
      </c>
      <c r="D65" s="16" t="s">
        <v>27</v>
      </c>
      <c r="E65" s="17" t="s">
        <v>174</v>
      </c>
      <c r="F65" s="16"/>
      <c r="G65" s="18">
        <f>SUM(G66:G69)</f>
        <v>1250000</v>
      </c>
    </row>
    <row r="66" spans="1:7" ht="67.5" customHeight="1" x14ac:dyDescent="0.25">
      <c r="A66" s="23" t="s">
        <v>216</v>
      </c>
      <c r="B66" s="224" t="s">
        <v>692</v>
      </c>
      <c r="C66" s="16" t="s">
        <v>23</v>
      </c>
      <c r="D66" s="16" t="s">
        <v>27</v>
      </c>
      <c r="E66" s="16" t="s">
        <v>175</v>
      </c>
      <c r="F66" s="16" t="s">
        <v>29</v>
      </c>
      <c r="G66" s="18">
        <v>300000</v>
      </c>
    </row>
    <row r="67" spans="1:7" ht="38.25" x14ac:dyDescent="0.25">
      <c r="A67" s="23" t="s">
        <v>217</v>
      </c>
      <c r="B67" s="224" t="s">
        <v>692</v>
      </c>
      <c r="C67" s="16" t="s">
        <v>23</v>
      </c>
      <c r="D67" s="16" t="s">
        <v>27</v>
      </c>
      <c r="E67" s="16" t="s">
        <v>176</v>
      </c>
      <c r="F67" s="16" t="s">
        <v>29</v>
      </c>
      <c r="G67" s="18">
        <v>300000</v>
      </c>
    </row>
    <row r="68" spans="1:7" ht="44.25" hidden="1" customHeight="1" x14ac:dyDescent="0.25">
      <c r="A68" s="23" t="s">
        <v>218</v>
      </c>
      <c r="B68" s="224">
        <v>914</v>
      </c>
      <c r="C68" s="16" t="s">
        <v>23</v>
      </c>
      <c r="D68" s="16" t="s">
        <v>27</v>
      </c>
      <c r="E68" s="16" t="s">
        <v>177</v>
      </c>
      <c r="F68" s="16" t="s">
        <v>293</v>
      </c>
      <c r="G68" s="18"/>
    </row>
    <row r="69" spans="1:7" ht="38.25" x14ac:dyDescent="0.25">
      <c r="A69" s="23" t="s">
        <v>219</v>
      </c>
      <c r="B69" s="224" t="s">
        <v>692</v>
      </c>
      <c r="C69" s="16" t="s">
        <v>23</v>
      </c>
      <c r="D69" s="16" t="s">
        <v>27</v>
      </c>
      <c r="E69" s="16" t="s">
        <v>178</v>
      </c>
      <c r="F69" s="16" t="s">
        <v>29</v>
      </c>
      <c r="G69" s="18">
        <v>650000</v>
      </c>
    </row>
    <row r="70" spans="1:7" s="243" customFormat="1" ht="20.25" customHeight="1" x14ac:dyDescent="0.25">
      <c r="A70" s="19" t="s">
        <v>40</v>
      </c>
      <c r="B70" s="66" t="s">
        <v>692</v>
      </c>
      <c r="C70" s="66" t="s">
        <v>28</v>
      </c>
      <c r="D70" s="66"/>
      <c r="E70" s="66"/>
      <c r="F70" s="66"/>
      <c r="G70" s="230">
        <f>G71+G76+G84</f>
        <v>17425658</v>
      </c>
    </row>
    <row r="71" spans="1:7" s="239" customFormat="1" ht="27" customHeight="1" x14ac:dyDescent="0.25">
      <c r="A71" s="63" t="s">
        <v>41</v>
      </c>
      <c r="B71" s="224" t="s">
        <v>692</v>
      </c>
      <c r="C71" s="224" t="s">
        <v>28</v>
      </c>
      <c r="D71" s="224" t="s">
        <v>21</v>
      </c>
      <c r="E71" s="224"/>
      <c r="F71" s="224"/>
      <c r="G71" s="227">
        <f>G72</f>
        <v>200000</v>
      </c>
    </row>
    <row r="72" spans="1:7" ht="37.5" customHeight="1" x14ac:dyDescent="0.25">
      <c r="A72" s="15" t="s">
        <v>148</v>
      </c>
      <c r="B72" s="224">
        <v>914</v>
      </c>
      <c r="C72" s="16" t="s">
        <v>28</v>
      </c>
      <c r="D72" s="16" t="s">
        <v>21</v>
      </c>
      <c r="E72" s="17" t="s">
        <v>124</v>
      </c>
      <c r="F72" s="16"/>
      <c r="G72" s="18">
        <f>G73</f>
        <v>200000</v>
      </c>
    </row>
    <row r="73" spans="1:7" ht="37.5" customHeight="1" x14ac:dyDescent="0.25">
      <c r="A73" s="15" t="s">
        <v>179</v>
      </c>
      <c r="B73" s="224">
        <v>914</v>
      </c>
      <c r="C73" s="16" t="s">
        <v>28</v>
      </c>
      <c r="D73" s="16" t="s">
        <v>21</v>
      </c>
      <c r="E73" s="17" t="s">
        <v>134</v>
      </c>
      <c r="F73" s="16"/>
      <c r="G73" s="18">
        <f>G74</f>
        <v>200000</v>
      </c>
    </row>
    <row r="74" spans="1:7" ht="56.25" customHeight="1" x14ac:dyDescent="0.25">
      <c r="A74" s="22" t="s">
        <v>180</v>
      </c>
      <c r="B74" s="224">
        <v>914</v>
      </c>
      <c r="C74" s="16" t="s">
        <v>28</v>
      </c>
      <c r="D74" s="16" t="s">
        <v>21</v>
      </c>
      <c r="E74" s="17" t="s">
        <v>135</v>
      </c>
      <c r="F74" s="16"/>
      <c r="G74" s="18">
        <f>SUM(G75:G75)</f>
        <v>200000</v>
      </c>
    </row>
    <row r="75" spans="1:7" ht="64.5" customHeight="1" x14ac:dyDescent="0.25">
      <c r="A75" s="23" t="s">
        <v>697</v>
      </c>
      <c r="B75" s="224">
        <v>914</v>
      </c>
      <c r="C75" s="16" t="s">
        <v>28</v>
      </c>
      <c r="D75" s="16" t="s">
        <v>21</v>
      </c>
      <c r="E75" s="223" t="s">
        <v>698</v>
      </c>
      <c r="F75" s="16" t="s">
        <v>29</v>
      </c>
      <c r="G75" s="18">
        <v>200000</v>
      </c>
    </row>
    <row r="76" spans="1:7" s="239" customFormat="1" ht="27" customHeight="1" x14ac:dyDescent="0.25">
      <c r="A76" s="63" t="s">
        <v>76</v>
      </c>
      <c r="B76" s="224">
        <v>914</v>
      </c>
      <c r="C76" s="224" t="s">
        <v>28</v>
      </c>
      <c r="D76" s="224" t="s">
        <v>25</v>
      </c>
      <c r="E76" s="224"/>
      <c r="F76" s="224"/>
      <c r="G76" s="227">
        <f>G77</f>
        <v>3200000</v>
      </c>
    </row>
    <row r="77" spans="1:7" ht="42.75" customHeight="1" x14ac:dyDescent="0.25">
      <c r="A77" s="15" t="s">
        <v>148</v>
      </c>
      <c r="B77" s="224">
        <v>914</v>
      </c>
      <c r="C77" s="16" t="s">
        <v>28</v>
      </c>
      <c r="D77" s="16" t="s">
        <v>25</v>
      </c>
      <c r="E77" s="17" t="s">
        <v>124</v>
      </c>
      <c r="F77" s="16"/>
      <c r="G77" s="18">
        <f>G78</f>
        <v>3200000</v>
      </c>
    </row>
    <row r="78" spans="1:7" ht="37.5" customHeight="1" x14ac:dyDescent="0.25">
      <c r="A78" s="15" t="s">
        <v>179</v>
      </c>
      <c r="B78" s="224">
        <v>914</v>
      </c>
      <c r="C78" s="16" t="s">
        <v>28</v>
      </c>
      <c r="D78" s="16" t="s">
        <v>25</v>
      </c>
      <c r="E78" s="17" t="s">
        <v>134</v>
      </c>
      <c r="F78" s="16"/>
      <c r="G78" s="18">
        <f>G79</f>
        <v>3200000</v>
      </c>
    </row>
    <row r="79" spans="1:7" ht="45.75" customHeight="1" x14ac:dyDescent="0.25">
      <c r="A79" s="22" t="s">
        <v>181</v>
      </c>
      <c r="B79" s="224">
        <v>914</v>
      </c>
      <c r="C79" s="16" t="s">
        <v>28</v>
      </c>
      <c r="D79" s="16" t="s">
        <v>25</v>
      </c>
      <c r="E79" s="17" t="s">
        <v>141</v>
      </c>
      <c r="F79" s="16"/>
      <c r="G79" s="18">
        <f>SUM(G80:G83)</f>
        <v>3200000</v>
      </c>
    </row>
    <row r="80" spans="1:7" s="239" customFormat="1" ht="54" hidden="1" customHeight="1" x14ac:dyDescent="0.25">
      <c r="A80" s="46" t="s">
        <v>182</v>
      </c>
      <c r="B80" s="224">
        <v>914</v>
      </c>
      <c r="C80" s="224" t="s">
        <v>28</v>
      </c>
      <c r="D80" s="224" t="s">
        <v>25</v>
      </c>
      <c r="E80" s="224" t="s">
        <v>183</v>
      </c>
      <c r="F80" s="224" t="s">
        <v>293</v>
      </c>
      <c r="G80" s="227"/>
    </row>
    <row r="81" spans="1:7" s="239" customFormat="1" ht="48.75" hidden="1" customHeight="1" x14ac:dyDescent="0.25">
      <c r="A81" s="46" t="s">
        <v>220</v>
      </c>
      <c r="B81" s="224">
        <v>914</v>
      </c>
      <c r="C81" s="224" t="s">
        <v>28</v>
      </c>
      <c r="D81" s="224" t="s">
        <v>25</v>
      </c>
      <c r="E81" s="224" t="s">
        <v>184</v>
      </c>
      <c r="F81" s="224" t="s">
        <v>293</v>
      </c>
      <c r="G81" s="227"/>
    </row>
    <row r="82" spans="1:7" s="239" customFormat="1" ht="59.25" customHeight="1" x14ac:dyDescent="0.25">
      <c r="A82" s="46" t="s">
        <v>221</v>
      </c>
      <c r="B82" s="224">
        <v>914</v>
      </c>
      <c r="C82" s="224" t="s">
        <v>28</v>
      </c>
      <c r="D82" s="224" t="s">
        <v>25</v>
      </c>
      <c r="E82" s="224" t="s">
        <v>185</v>
      </c>
      <c r="F82" s="224" t="s">
        <v>29</v>
      </c>
      <c r="G82" s="227">
        <v>1000000</v>
      </c>
    </row>
    <row r="83" spans="1:7" s="239" customFormat="1" ht="51" customHeight="1" x14ac:dyDescent="0.25">
      <c r="A83" s="46" t="s">
        <v>663</v>
      </c>
      <c r="B83" s="224">
        <v>914</v>
      </c>
      <c r="C83" s="224" t="s">
        <v>28</v>
      </c>
      <c r="D83" s="224" t="s">
        <v>25</v>
      </c>
      <c r="E83" s="224" t="s">
        <v>664</v>
      </c>
      <c r="F83" s="224" t="s">
        <v>29</v>
      </c>
      <c r="G83" s="227">
        <v>2200000</v>
      </c>
    </row>
    <row r="84" spans="1:7" s="239" customFormat="1" ht="27" customHeight="1" x14ac:dyDescent="0.25">
      <c r="A84" s="63" t="s">
        <v>42</v>
      </c>
      <c r="B84" s="224">
        <v>914</v>
      </c>
      <c r="C84" s="224" t="s">
        <v>28</v>
      </c>
      <c r="D84" s="224" t="s">
        <v>22</v>
      </c>
      <c r="E84" s="224"/>
      <c r="F84" s="224"/>
      <c r="G84" s="227">
        <f>G85</f>
        <v>14025658</v>
      </c>
    </row>
    <row r="85" spans="1:7" s="239" customFormat="1" ht="37.5" customHeight="1" x14ac:dyDescent="0.25">
      <c r="A85" s="63" t="s">
        <v>148</v>
      </c>
      <c r="B85" s="224">
        <v>914</v>
      </c>
      <c r="C85" s="224" t="s">
        <v>28</v>
      </c>
      <c r="D85" s="224" t="s">
        <v>22</v>
      </c>
      <c r="E85" s="231" t="s">
        <v>124</v>
      </c>
      <c r="F85" s="224"/>
      <c r="G85" s="227">
        <f>G86</f>
        <v>14025658</v>
      </c>
    </row>
    <row r="86" spans="1:7" s="239" customFormat="1" ht="37.5" customHeight="1" x14ac:dyDescent="0.25">
      <c r="A86" s="63" t="s">
        <v>179</v>
      </c>
      <c r="B86" s="224">
        <v>914</v>
      </c>
      <c r="C86" s="224" t="s">
        <v>28</v>
      </c>
      <c r="D86" s="224" t="s">
        <v>22</v>
      </c>
      <c r="E86" s="231" t="s">
        <v>134</v>
      </c>
      <c r="F86" s="224"/>
      <c r="G86" s="227">
        <f>G87</f>
        <v>14025658</v>
      </c>
    </row>
    <row r="87" spans="1:7" s="239" customFormat="1" ht="26.25" customHeight="1" x14ac:dyDescent="0.25">
      <c r="A87" s="46" t="s">
        <v>186</v>
      </c>
      <c r="B87" s="224">
        <v>914</v>
      </c>
      <c r="C87" s="224" t="s">
        <v>28</v>
      </c>
      <c r="D87" s="224" t="s">
        <v>22</v>
      </c>
      <c r="E87" s="231" t="s">
        <v>139</v>
      </c>
      <c r="F87" s="224"/>
      <c r="G87" s="227">
        <f>SUM(G88:G97)</f>
        <v>14025658</v>
      </c>
    </row>
    <row r="88" spans="1:7" s="239" customFormat="1" ht="50.25" customHeight="1" x14ac:dyDescent="0.25">
      <c r="A88" s="46" t="s">
        <v>222</v>
      </c>
      <c r="B88" s="224">
        <v>914</v>
      </c>
      <c r="C88" s="224" t="s">
        <v>28</v>
      </c>
      <c r="D88" s="224" t="s">
        <v>22</v>
      </c>
      <c r="E88" s="224" t="s">
        <v>187</v>
      </c>
      <c r="F88" s="224" t="s">
        <v>29</v>
      </c>
      <c r="G88" s="227">
        <v>2199000</v>
      </c>
    </row>
    <row r="89" spans="1:7" s="239" customFormat="1" ht="89.25" hidden="1" customHeight="1" x14ac:dyDescent="0.25">
      <c r="A89" s="46" t="s">
        <v>136</v>
      </c>
      <c r="B89" s="224">
        <v>914</v>
      </c>
      <c r="C89" s="224" t="s">
        <v>77</v>
      </c>
      <c r="D89" s="224" t="s">
        <v>137</v>
      </c>
      <c r="E89" s="224" t="s">
        <v>138</v>
      </c>
      <c r="F89" s="224" t="s">
        <v>29</v>
      </c>
      <c r="G89" s="227"/>
    </row>
    <row r="90" spans="1:7" s="239" customFormat="1" ht="51" x14ac:dyDescent="0.25">
      <c r="A90" s="46" t="s">
        <v>223</v>
      </c>
      <c r="B90" s="224">
        <v>914</v>
      </c>
      <c r="C90" s="224" t="s">
        <v>28</v>
      </c>
      <c r="D90" s="224" t="s">
        <v>22</v>
      </c>
      <c r="E90" s="224" t="s">
        <v>140</v>
      </c>
      <c r="F90" s="224" t="s">
        <v>29</v>
      </c>
      <c r="G90" s="227">
        <v>1500000</v>
      </c>
    </row>
    <row r="91" spans="1:7" s="239" customFormat="1" ht="38.25" hidden="1" customHeight="1" x14ac:dyDescent="0.25">
      <c r="A91" s="46" t="s">
        <v>224</v>
      </c>
      <c r="B91" s="224">
        <v>914</v>
      </c>
      <c r="C91" s="224" t="s">
        <v>28</v>
      </c>
      <c r="D91" s="224" t="s">
        <v>22</v>
      </c>
      <c r="E91" s="224" t="s">
        <v>206</v>
      </c>
      <c r="F91" s="224" t="s">
        <v>293</v>
      </c>
      <c r="G91" s="227"/>
    </row>
    <row r="92" spans="1:7" s="239" customFormat="1" ht="42.75" customHeight="1" x14ac:dyDescent="0.25">
      <c r="A92" s="46" t="s">
        <v>225</v>
      </c>
      <c r="B92" s="224">
        <v>914</v>
      </c>
      <c r="C92" s="224" t="s">
        <v>28</v>
      </c>
      <c r="D92" s="224" t="s">
        <v>22</v>
      </c>
      <c r="E92" s="224" t="s">
        <v>207</v>
      </c>
      <c r="F92" s="224" t="s">
        <v>29</v>
      </c>
      <c r="G92" s="227">
        <v>400000</v>
      </c>
    </row>
    <row r="93" spans="1:7" s="239" customFormat="1" ht="45.75" customHeight="1" x14ac:dyDescent="0.25">
      <c r="A93" s="46" t="s">
        <v>226</v>
      </c>
      <c r="B93" s="224">
        <v>914</v>
      </c>
      <c r="C93" s="224" t="s">
        <v>28</v>
      </c>
      <c r="D93" s="224" t="s">
        <v>22</v>
      </c>
      <c r="E93" s="224" t="s">
        <v>208</v>
      </c>
      <c r="F93" s="224" t="s">
        <v>29</v>
      </c>
      <c r="G93" s="227">
        <v>9536258</v>
      </c>
    </row>
    <row r="94" spans="1:7" s="239" customFormat="1" ht="60.75" customHeight="1" x14ac:dyDescent="0.25">
      <c r="A94" s="228" t="s">
        <v>571</v>
      </c>
      <c r="B94" s="224">
        <v>914</v>
      </c>
      <c r="C94" s="224" t="s">
        <v>28</v>
      </c>
      <c r="D94" s="224" t="s">
        <v>22</v>
      </c>
      <c r="E94" s="224" t="s">
        <v>570</v>
      </c>
      <c r="F94" s="224" t="s">
        <v>29</v>
      </c>
      <c r="G94" s="227">
        <v>90400</v>
      </c>
    </row>
    <row r="95" spans="1:7" s="239" customFormat="1" ht="51" customHeight="1" x14ac:dyDescent="0.25">
      <c r="A95" s="46" t="s">
        <v>572</v>
      </c>
      <c r="B95" s="224">
        <v>914</v>
      </c>
      <c r="C95" s="224" t="s">
        <v>28</v>
      </c>
      <c r="D95" s="224" t="s">
        <v>22</v>
      </c>
      <c r="E95" s="224" t="s">
        <v>573</v>
      </c>
      <c r="F95" s="224" t="s">
        <v>29</v>
      </c>
      <c r="G95" s="227">
        <v>5000</v>
      </c>
    </row>
    <row r="96" spans="1:7" s="239" customFormat="1" ht="51" customHeight="1" x14ac:dyDescent="0.25">
      <c r="A96" s="46" t="s">
        <v>569</v>
      </c>
      <c r="B96" s="224">
        <v>914</v>
      </c>
      <c r="C96" s="224" t="s">
        <v>28</v>
      </c>
      <c r="D96" s="224" t="s">
        <v>22</v>
      </c>
      <c r="E96" s="224" t="s">
        <v>574</v>
      </c>
      <c r="F96" s="224" t="s">
        <v>29</v>
      </c>
      <c r="G96" s="227">
        <v>95000</v>
      </c>
    </row>
    <row r="97" spans="1:7" s="239" customFormat="1" ht="60" customHeight="1" x14ac:dyDescent="0.25">
      <c r="A97" s="46" t="s">
        <v>285</v>
      </c>
      <c r="B97" s="224">
        <v>914</v>
      </c>
      <c r="C97" s="224" t="s">
        <v>28</v>
      </c>
      <c r="D97" s="224" t="s">
        <v>22</v>
      </c>
      <c r="E97" s="224" t="s">
        <v>209</v>
      </c>
      <c r="F97" s="224" t="s">
        <v>29</v>
      </c>
      <c r="G97" s="227">
        <v>200000</v>
      </c>
    </row>
    <row r="98" spans="1:7" s="243" customFormat="1" ht="28.5" customHeight="1" x14ac:dyDescent="0.25">
      <c r="A98" s="19" t="s">
        <v>296</v>
      </c>
      <c r="B98" s="224">
        <v>914</v>
      </c>
      <c r="C98" s="66"/>
      <c r="D98" s="66"/>
      <c r="E98" s="66"/>
      <c r="F98" s="66"/>
      <c r="G98" s="230">
        <f>G100</f>
        <v>3322420</v>
      </c>
    </row>
    <row r="99" spans="1:7" s="243" customFormat="1" ht="20.25" customHeight="1" x14ac:dyDescent="0.25">
      <c r="A99" s="19" t="s">
        <v>142</v>
      </c>
      <c r="B99" s="224">
        <v>914</v>
      </c>
      <c r="C99" s="224" t="s">
        <v>30</v>
      </c>
      <c r="D99" s="66"/>
      <c r="E99" s="66"/>
      <c r="F99" s="66"/>
      <c r="G99" s="230">
        <f>G100</f>
        <v>3322420</v>
      </c>
    </row>
    <row r="100" spans="1:7" s="239" customFormat="1" ht="27" customHeight="1" x14ac:dyDescent="0.25">
      <c r="A100" s="63" t="s">
        <v>143</v>
      </c>
      <c r="B100" s="224">
        <v>914</v>
      </c>
      <c r="C100" s="224" t="s">
        <v>30</v>
      </c>
      <c r="D100" s="224" t="s">
        <v>21</v>
      </c>
      <c r="E100" s="224"/>
      <c r="F100" s="224"/>
      <c r="G100" s="227">
        <f>G101</f>
        <v>3322420</v>
      </c>
    </row>
    <row r="101" spans="1:7" s="239" customFormat="1" ht="37.5" customHeight="1" x14ac:dyDescent="0.25">
      <c r="A101" s="63" t="s">
        <v>148</v>
      </c>
      <c r="B101" s="224">
        <v>914</v>
      </c>
      <c r="C101" s="224" t="s">
        <v>30</v>
      </c>
      <c r="D101" s="224" t="s">
        <v>21</v>
      </c>
      <c r="E101" s="231" t="s">
        <v>124</v>
      </c>
      <c r="F101" s="224"/>
      <c r="G101" s="227">
        <f>G102</f>
        <v>3322420</v>
      </c>
    </row>
    <row r="102" spans="1:7" s="239" customFormat="1" ht="43.5" customHeight="1" x14ac:dyDescent="0.25">
      <c r="A102" s="63" t="s">
        <v>274</v>
      </c>
      <c r="B102" s="224">
        <v>914</v>
      </c>
      <c r="C102" s="224" t="s">
        <v>30</v>
      </c>
      <c r="D102" s="224" t="s">
        <v>21</v>
      </c>
      <c r="E102" s="231" t="s">
        <v>275</v>
      </c>
      <c r="F102" s="224"/>
      <c r="G102" s="227">
        <f>G103+G107</f>
        <v>3322420</v>
      </c>
    </row>
    <row r="103" spans="1:7" s="239" customFormat="1" ht="45.75" customHeight="1" x14ac:dyDescent="0.25">
      <c r="A103" s="46" t="s">
        <v>286</v>
      </c>
      <c r="B103" s="224">
        <v>914</v>
      </c>
      <c r="C103" s="224" t="s">
        <v>30</v>
      </c>
      <c r="D103" s="224" t="s">
        <v>21</v>
      </c>
      <c r="E103" s="231" t="s">
        <v>276</v>
      </c>
      <c r="F103" s="224"/>
      <c r="G103" s="227">
        <f>SUM(G104:G106)</f>
        <v>2745581</v>
      </c>
    </row>
    <row r="104" spans="1:7" s="239" customFormat="1" ht="82.5" customHeight="1" x14ac:dyDescent="0.25">
      <c r="A104" s="46" t="s">
        <v>227</v>
      </c>
      <c r="B104" s="224">
        <v>914</v>
      </c>
      <c r="C104" s="224" t="s">
        <v>30</v>
      </c>
      <c r="D104" s="224" t="s">
        <v>21</v>
      </c>
      <c r="E104" s="224" t="s">
        <v>277</v>
      </c>
      <c r="F104" s="224" t="s">
        <v>681</v>
      </c>
      <c r="G104" s="227">
        <v>1638817</v>
      </c>
    </row>
    <row r="105" spans="1:7" s="239" customFormat="1" ht="82.5" hidden="1" customHeight="1" x14ac:dyDescent="0.25">
      <c r="A105" s="46" t="s">
        <v>227</v>
      </c>
      <c r="B105" s="224">
        <v>914</v>
      </c>
      <c r="C105" s="224" t="s">
        <v>30</v>
      </c>
      <c r="D105" s="224" t="s">
        <v>21</v>
      </c>
      <c r="E105" s="224" t="s">
        <v>277</v>
      </c>
      <c r="F105" s="224" t="s">
        <v>295</v>
      </c>
      <c r="G105" s="227"/>
    </row>
    <row r="106" spans="1:7" s="239" customFormat="1" ht="38.25" x14ac:dyDescent="0.25">
      <c r="A106" s="46" t="s">
        <v>188</v>
      </c>
      <c r="B106" s="224">
        <v>914</v>
      </c>
      <c r="C106" s="224" t="s">
        <v>30</v>
      </c>
      <c r="D106" s="224" t="s">
        <v>21</v>
      </c>
      <c r="E106" s="224" t="s">
        <v>277</v>
      </c>
      <c r="F106" s="224" t="s">
        <v>29</v>
      </c>
      <c r="G106" s="227">
        <v>1106764</v>
      </c>
    </row>
    <row r="107" spans="1:7" s="239" customFormat="1" ht="45.75" customHeight="1" x14ac:dyDescent="0.25">
      <c r="A107" s="46" t="s">
        <v>299</v>
      </c>
      <c r="B107" s="224">
        <v>914</v>
      </c>
      <c r="C107" s="224" t="s">
        <v>30</v>
      </c>
      <c r="D107" s="224" t="s">
        <v>21</v>
      </c>
      <c r="E107" s="231" t="s">
        <v>278</v>
      </c>
      <c r="F107" s="224"/>
      <c r="G107" s="227">
        <f>SUM(G108:G110)</f>
        <v>576839</v>
      </c>
    </row>
    <row r="108" spans="1:7" s="239" customFormat="1" ht="82.5" customHeight="1" x14ac:dyDescent="0.25">
      <c r="A108" s="46" t="s">
        <v>227</v>
      </c>
      <c r="B108" s="224">
        <v>914</v>
      </c>
      <c r="C108" s="224" t="s">
        <v>30</v>
      </c>
      <c r="D108" s="224" t="s">
        <v>21</v>
      </c>
      <c r="E108" s="224" t="s">
        <v>279</v>
      </c>
      <c r="F108" s="224" t="s">
        <v>681</v>
      </c>
      <c r="G108" s="227">
        <v>513436</v>
      </c>
    </row>
    <row r="109" spans="1:7" s="239" customFormat="1" ht="82.5" hidden="1" customHeight="1" x14ac:dyDescent="0.25">
      <c r="A109" s="46" t="s">
        <v>227</v>
      </c>
      <c r="B109" s="224">
        <v>914</v>
      </c>
      <c r="C109" s="224" t="s">
        <v>30</v>
      </c>
      <c r="D109" s="224" t="s">
        <v>21</v>
      </c>
      <c r="E109" s="224" t="s">
        <v>279</v>
      </c>
      <c r="F109" s="224" t="s">
        <v>295</v>
      </c>
      <c r="G109" s="227"/>
    </row>
    <row r="110" spans="1:7" s="239" customFormat="1" ht="38.25" x14ac:dyDescent="0.25">
      <c r="A110" s="46" t="s">
        <v>188</v>
      </c>
      <c r="B110" s="224">
        <v>914</v>
      </c>
      <c r="C110" s="224" t="s">
        <v>30</v>
      </c>
      <c r="D110" s="224" t="s">
        <v>21</v>
      </c>
      <c r="E110" s="224" t="s">
        <v>279</v>
      </c>
      <c r="F110" s="224" t="s">
        <v>29</v>
      </c>
      <c r="G110" s="227">
        <v>63403</v>
      </c>
    </row>
    <row r="111" spans="1:7" s="239" customFormat="1" ht="20.25" customHeight="1" x14ac:dyDescent="0.25">
      <c r="A111" s="19" t="s">
        <v>43</v>
      </c>
      <c r="B111" s="66">
        <v>914</v>
      </c>
      <c r="C111" s="66" t="s">
        <v>31</v>
      </c>
      <c r="D111" s="224"/>
      <c r="E111" s="224"/>
      <c r="F111" s="224"/>
      <c r="G111" s="230">
        <f>G112</f>
        <v>309600</v>
      </c>
    </row>
    <row r="112" spans="1:7" s="239" customFormat="1" ht="27" customHeight="1" x14ac:dyDescent="0.25">
      <c r="A112" s="63" t="s">
        <v>145</v>
      </c>
      <c r="B112" s="224">
        <v>914</v>
      </c>
      <c r="C112" s="224" t="s">
        <v>31</v>
      </c>
      <c r="D112" s="224" t="s">
        <v>21</v>
      </c>
      <c r="E112" s="224"/>
      <c r="F112" s="224"/>
      <c r="G112" s="227">
        <f>G113</f>
        <v>309600</v>
      </c>
    </row>
    <row r="113" spans="1:7" s="239" customFormat="1" ht="37.5" customHeight="1" x14ac:dyDescent="0.25">
      <c r="A113" s="63" t="s">
        <v>148</v>
      </c>
      <c r="B113" s="224">
        <v>914</v>
      </c>
      <c r="C113" s="224" t="s">
        <v>31</v>
      </c>
      <c r="D113" s="224" t="s">
        <v>21</v>
      </c>
      <c r="E113" s="231" t="s">
        <v>124</v>
      </c>
      <c r="F113" s="224"/>
      <c r="G113" s="227">
        <f>G114</f>
        <v>309600</v>
      </c>
    </row>
    <row r="114" spans="1:7" s="239" customFormat="1" ht="37.5" customHeight="1" x14ac:dyDescent="0.25">
      <c r="A114" s="63" t="s">
        <v>189</v>
      </c>
      <c r="B114" s="224">
        <v>914</v>
      </c>
      <c r="C114" s="224" t="s">
        <v>31</v>
      </c>
      <c r="D114" s="224" t="s">
        <v>21</v>
      </c>
      <c r="E114" s="231" t="s">
        <v>125</v>
      </c>
      <c r="F114" s="224"/>
      <c r="G114" s="227">
        <f>G115</f>
        <v>309600</v>
      </c>
    </row>
    <row r="115" spans="1:7" s="239" customFormat="1" ht="41.25" customHeight="1" x14ac:dyDescent="0.25">
      <c r="A115" s="46" t="s">
        <v>191</v>
      </c>
      <c r="B115" s="224">
        <v>914</v>
      </c>
      <c r="C115" s="224" t="s">
        <v>31</v>
      </c>
      <c r="D115" s="224" t="s">
        <v>21</v>
      </c>
      <c r="E115" s="231" t="s">
        <v>190</v>
      </c>
      <c r="F115" s="224"/>
      <c r="G115" s="227">
        <f>SUM(G116:G116)</f>
        <v>309600</v>
      </c>
    </row>
    <row r="116" spans="1:7" s="239" customFormat="1" ht="38.25" customHeight="1" x14ac:dyDescent="0.25">
      <c r="A116" s="46" t="s">
        <v>193</v>
      </c>
      <c r="B116" s="224">
        <v>914</v>
      </c>
      <c r="C116" s="224" t="s">
        <v>31</v>
      </c>
      <c r="D116" s="224" t="s">
        <v>21</v>
      </c>
      <c r="E116" s="224" t="s">
        <v>194</v>
      </c>
      <c r="F116" s="224" t="s">
        <v>682</v>
      </c>
      <c r="G116" s="227">
        <v>309600</v>
      </c>
    </row>
    <row r="117" spans="1:7" s="239" customFormat="1" ht="20.25" customHeight="1" x14ac:dyDescent="0.25">
      <c r="A117" s="63" t="s">
        <v>195</v>
      </c>
      <c r="B117" s="224">
        <v>914</v>
      </c>
      <c r="C117" s="224" t="s">
        <v>75</v>
      </c>
      <c r="D117" s="224"/>
      <c r="E117" s="224"/>
      <c r="F117" s="224"/>
      <c r="G117" s="227">
        <f>G118</f>
        <v>10050000</v>
      </c>
    </row>
    <row r="118" spans="1:7" s="239" customFormat="1" ht="27" customHeight="1" x14ac:dyDescent="0.25">
      <c r="A118" s="63" t="s">
        <v>196</v>
      </c>
      <c r="B118" s="224">
        <v>914</v>
      </c>
      <c r="C118" s="224" t="s">
        <v>75</v>
      </c>
      <c r="D118" s="224" t="s">
        <v>25</v>
      </c>
      <c r="E118" s="224"/>
      <c r="F118" s="224"/>
      <c r="G118" s="227">
        <f>G119</f>
        <v>10050000</v>
      </c>
    </row>
    <row r="119" spans="1:7" s="239" customFormat="1" ht="37.5" customHeight="1" x14ac:dyDescent="0.25">
      <c r="A119" s="63" t="s">
        <v>148</v>
      </c>
      <c r="B119" s="224">
        <v>914</v>
      </c>
      <c r="C119" s="224" t="s">
        <v>75</v>
      </c>
      <c r="D119" s="224" t="s">
        <v>25</v>
      </c>
      <c r="E119" s="231" t="s">
        <v>124</v>
      </c>
      <c r="F119" s="224"/>
      <c r="G119" s="227">
        <f>G120</f>
        <v>10050000</v>
      </c>
    </row>
    <row r="120" spans="1:7" s="239" customFormat="1" ht="37.5" customHeight="1" x14ac:dyDescent="0.25">
      <c r="A120" s="63" t="s">
        <v>274</v>
      </c>
      <c r="B120" s="224">
        <v>914</v>
      </c>
      <c r="C120" s="224" t="s">
        <v>75</v>
      </c>
      <c r="D120" s="224" t="s">
        <v>25</v>
      </c>
      <c r="E120" s="231" t="s">
        <v>275</v>
      </c>
      <c r="F120" s="224"/>
      <c r="G120" s="227">
        <f>G121+G123</f>
        <v>10050000</v>
      </c>
    </row>
    <row r="121" spans="1:7" s="239" customFormat="1" ht="41.25" customHeight="1" x14ac:dyDescent="0.25">
      <c r="A121" s="46" t="s">
        <v>228</v>
      </c>
      <c r="B121" s="224">
        <v>914</v>
      </c>
      <c r="C121" s="224" t="s">
        <v>75</v>
      </c>
      <c r="D121" s="224" t="s">
        <v>25</v>
      </c>
      <c r="E121" s="231" t="s">
        <v>297</v>
      </c>
      <c r="F121" s="224"/>
      <c r="G121" s="227">
        <f>SUM(G122:G122)</f>
        <v>10000000</v>
      </c>
    </row>
    <row r="122" spans="1:7" s="239" customFormat="1" ht="63" customHeight="1" x14ac:dyDescent="0.25">
      <c r="A122" s="46" t="s">
        <v>229</v>
      </c>
      <c r="B122" s="224">
        <v>914</v>
      </c>
      <c r="C122" s="224" t="s">
        <v>75</v>
      </c>
      <c r="D122" s="224" t="s">
        <v>25</v>
      </c>
      <c r="E122" s="224" t="s">
        <v>298</v>
      </c>
      <c r="F122" s="224" t="s">
        <v>683</v>
      </c>
      <c r="G122" s="227">
        <v>10000000</v>
      </c>
    </row>
    <row r="123" spans="1:7" s="239" customFormat="1" ht="48" customHeight="1" x14ac:dyDescent="0.25">
      <c r="A123" s="43" t="s">
        <v>575</v>
      </c>
      <c r="B123" s="224">
        <v>914</v>
      </c>
      <c r="C123" s="224" t="s">
        <v>75</v>
      </c>
      <c r="D123" s="224" t="s">
        <v>25</v>
      </c>
      <c r="E123" s="229" t="s">
        <v>578</v>
      </c>
      <c r="F123" s="224" t="s">
        <v>29</v>
      </c>
      <c r="G123" s="227">
        <v>50000</v>
      </c>
    </row>
    <row r="124" spans="1:7" s="239" customFormat="1" ht="33" customHeight="1" x14ac:dyDescent="0.25">
      <c r="A124" s="63" t="s">
        <v>198</v>
      </c>
      <c r="B124" s="224">
        <v>914</v>
      </c>
      <c r="C124" s="224" t="s">
        <v>24</v>
      </c>
      <c r="D124" s="224"/>
      <c r="E124" s="224"/>
      <c r="F124" s="224"/>
      <c r="G124" s="227">
        <f>G125</f>
        <v>82978</v>
      </c>
    </row>
    <row r="125" spans="1:7" s="239" customFormat="1" ht="27" customHeight="1" x14ac:dyDescent="0.25">
      <c r="A125" s="63" t="s">
        <v>197</v>
      </c>
      <c r="B125" s="224">
        <v>914</v>
      </c>
      <c r="C125" s="224" t="s">
        <v>24</v>
      </c>
      <c r="D125" s="224" t="s">
        <v>21</v>
      </c>
      <c r="E125" s="224"/>
      <c r="F125" s="224"/>
      <c r="G125" s="227">
        <f>G126</f>
        <v>82978</v>
      </c>
    </row>
    <row r="126" spans="1:7" ht="37.5" customHeight="1" x14ac:dyDescent="0.25">
      <c r="A126" s="15" t="s">
        <v>148</v>
      </c>
      <c r="B126" s="224">
        <v>914</v>
      </c>
      <c r="C126" s="16" t="s">
        <v>24</v>
      </c>
      <c r="D126" s="16" t="s">
        <v>21</v>
      </c>
      <c r="E126" s="17" t="s">
        <v>124</v>
      </c>
      <c r="F126" s="16"/>
      <c r="G126" s="18">
        <f>G127</f>
        <v>82978</v>
      </c>
    </row>
    <row r="127" spans="1:7" ht="37.5" customHeight="1" x14ac:dyDescent="0.25">
      <c r="A127" s="15" t="s">
        <v>58</v>
      </c>
      <c r="B127" s="224">
        <v>914</v>
      </c>
      <c r="C127" s="16" t="s">
        <v>24</v>
      </c>
      <c r="D127" s="16" t="s">
        <v>21</v>
      </c>
      <c r="E127" s="17" t="s">
        <v>199</v>
      </c>
      <c r="F127" s="16"/>
      <c r="G127" s="18">
        <f>G128</f>
        <v>82978</v>
      </c>
    </row>
    <row r="128" spans="1:7" ht="41.25" customHeight="1" x14ac:dyDescent="0.25">
      <c r="A128" s="22" t="s">
        <v>200</v>
      </c>
      <c r="B128" s="224">
        <v>914</v>
      </c>
      <c r="C128" s="16" t="s">
        <v>24</v>
      </c>
      <c r="D128" s="16" t="s">
        <v>21</v>
      </c>
      <c r="E128" s="17" t="s">
        <v>201</v>
      </c>
      <c r="F128" s="16"/>
      <c r="G128" s="18">
        <f>SUM(G129:G129)</f>
        <v>82978</v>
      </c>
    </row>
    <row r="129" spans="1:7" ht="21" customHeight="1" x14ac:dyDescent="0.25">
      <c r="A129" s="23" t="s">
        <v>287</v>
      </c>
      <c r="B129" s="224">
        <v>914</v>
      </c>
      <c r="C129" s="16" t="s">
        <v>24</v>
      </c>
      <c r="D129" s="16" t="s">
        <v>21</v>
      </c>
      <c r="E129" s="16" t="s">
        <v>202</v>
      </c>
      <c r="F129" s="16" t="s">
        <v>684</v>
      </c>
      <c r="G129" s="18">
        <v>82978</v>
      </c>
    </row>
    <row r="131" spans="1:7" x14ac:dyDescent="0.25">
      <c r="A131" s="10" t="s">
        <v>192</v>
      </c>
      <c r="D131" s="10"/>
      <c r="F131" s="10"/>
    </row>
    <row r="132" spans="1:7" ht="10.5" customHeight="1" x14ac:dyDescent="0.25">
      <c r="A132" s="10" t="s">
        <v>577</v>
      </c>
      <c r="D132" s="10"/>
      <c r="F132" s="10"/>
    </row>
    <row r="133" spans="1:7" x14ac:dyDescent="0.25">
      <c r="E133" s="11"/>
    </row>
    <row r="134" spans="1:7" x14ac:dyDescent="0.25">
      <c r="E134" s="11"/>
    </row>
    <row r="136" spans="1:7" ht="15" customHeight="1" x14ac:dyDescent="0.25"/>
  </sheetData>
  <mergeCells count="18">
    <mergeCell ref="E5:G5"/>
    <mergeCell ref="E6:G6"/>
    <mergeCell ref="E7:G7"/>
    <mergeCell ref="E8:G8"/>
    <mergeCell ref="A9:G9"/>
    <mergeCell ref="A10:G10"/>
    <mergeCell ref="A11:G11"/>
    <mergeCell ref="K15:P15"/>
    <mergeCell ref="K12:P12"/>
    <mergeCell ref="A13:A14"/>
    <mergeCell ref="B13:B14"/>
    <mergeCell ref="C13:C14"/>
    <mergeCell ref="D13:D14"/>
    <mergeCell ref="E13:E14"/>
    <mergeCell ref="F13:F14"/>
    <mergeCell ref="G13:G14"/>
    <mergeCell ref="K13:P13"/>
    <mergeCell ref="K14:P14"/>
  </mergeCells>
  <pageMargins left="0.25" right="0.25" top="0.16114583333333332" bottom="0.75" header="0.3" footer="0.3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6"/>
  <sheetViews>
    <sheetView zoomScaleNormal="100" workbookViewId="0">
      <selection activeCell="L11" sqref="L11"/>
    </sheetView>
  </sheetViews>
  <sheetFormatPr defaultRowHeight="12.75" x14ac:dyDescent="0.25"/>
  <cols>
    <col min="1" max="1" width="49" style="10" customWidth="1"/>
    <col min="2" max="2" width="6.85546875" style="10" customWidth="1"/>
    <col min="3" max="3" width="5" style="10" customWidth="1"/>
    <col min="4" max="4" width="4.140625" style="11" customWidth="1"/>
    <col min="5" max="5" width="11.42578125" style="10" customWidth="1"/>
    <col min="6" max="6" width="4.140625" style="11" customWidth="1"/>
    <col min="7" max="8" width="10.140625" style="10" customWidth="1"/>
    <col min="9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371" t="s">
        <v>582</v>
      </c>
      <c r="F1" s="371"/>
      <c r="G1" s="371"/>
      <c r="H1" s="371"/>
    </row>
    <row r="2" spans="1:48" x14ac:dyDescent="0.25">
      <c r="E2" s="371" t="s">
        <v>14</v>
      </c>
      <c r="F2" s="371"/>
      <c r="G2" s="371"/>
      <c r="H2" s="371"/>
    </row>
    <row r="3" spans="1:48" x14ac:dyDescent="0.25">
      <c r="E3" s="371" t="s">
        <v>146</v>
      </c>
      <c r="F3" s="371"/>
      <c r="G3" s="371"/>
      <c r="H3" s="371"/>
    </row>
    <row r="4" spans="1:48" x14ac:dyDescent="0.25">
      <c r="E4" s="371" t="s">
        <v>551</v>
      </c>
      <c r="F4" s="371"/>
      <c r="G4" s="371"/>
      <c r="H4" s="371"/>
    </row>
    <row r="5" spans="1:48" x14ac:dyDescent="0.25">
      <c r="E5" s="371" t="s">
        <v>272</v>
      </c>
      <c r="F5" s="371"/>
      <c r="G5" s="371"/>
      <c r="H5" s="371"/>
      <c r="I5" s="371"/>
    </row>
    <row r="6" spans="1:48" x14ac:dyDescent="0.25">
      <c r="E6" s="374" t="s">
        <v>270</v>
      </c>
      <c r="F6" s="374"/>
      <c r="G6" s="374"/>
      <c r="H6" s="374"/>
    </row>
    <row r="7" spans="1:48" x14ac:dyDescent="0.25">
      <c r="E7" s="371" t="s">
        <v>584</v>
      </c>
      <c r="F7" s="371"/>
      <c r="G7" s="371"/>
      <c r="H7" s="371"/>
    </row>
    <row r="8" spans="1:48" x14ac:dyDescent="0.25">
      <c r="E8" s="371" t="s">
        <v>708</v>
      </c>
      <c r="F8" s="371"/>
      <c r="G8" s="371"/>
      <c r="H8" s="371"/>
      <c r="I8" s="371"/>
    </row>
    <row r="9" spans="1:48" x14ac:dyDescent="0.25">
      <c r="E9" s="209"/>
      <c r="F9" s="209"/>
      <c r="G9" s="209"/>
      <c r="H9" s="209"/>
      <c r="I9" s="209"/>
    </row>
    <row r="10" spans="1:48" x14ac:dyDescent="0.25">
      <c r="A10" s="359" t="s">
        <v>117</v>
      </c>
      <c r="B10" s="359"/>
      <c r="C10" s="359"/>
      <c r="D10" s="359"/>
      <c r="E10" s="359"/>
      <c r="F10" s="359"/>
      <c r="G10" s="359"/>
    </row>
    <row r="11" spans="1:48" x14ac:dyDescent="0.25">
      <c r="A11" s="359" t="s">
        <v>147</v>
      </c>
      <c r="B11" s="359"/>
      <c r="C11" s="359"/>
      <c r="D11" s="359"/>
      <c r="E11" s="359"/>
      <c r="F11" s="359"/>
      <c r="G11" s="359"/>
    </row>
    <row r="12" spans="1:48" x14ac:dyDescent="0.25">
      <c r="A12" s="360" t="s">
        <v>579</v>
      </c>
      <c r="B12" s="360"/>
      <c r="C12" s="360"/>
      <c r="D12" s="360"/>
      <c r="E12" s="360"/>
      <c r="F12" s="360"/>
      <c r="G12" s="360"/>
    </row>
    <row r="13" spans="1:48" ht="19.5" thickBot="1" x14ac:dyDescent="0.3">
      <c r="D13" s="10"/>
      <c r="F13" s="10"/>
      <c r="H13" s="232" t="s">
        <v>118</v>
      </c>
      <c r="K13" s="362"/>
      <c r="L13" s="362"/>
      <c r="M13" s="362"/>
      <c r="N13" s="362"/>
      <c r="O13" s="362"/>
      <c r="P13" s="362"/>
    </row>
    <row r="14" spans="1:48" ht="18.75" x14ac:dyDescent="0.25">
      <c r="A14" s="363" t="s">
        <v>119</v>
      </c>
      <c r="B14" s="365" t="s">
        <v>120</v>
      </c>
      <c r="C14" s="365" t="s">
        <v>17</v>
      </c>
      <c r="D14" s="367" t="s">
        <v>18</v>
      </c>
      <c r="E14" s="365" t="s">
        <v>19</v>
      </c>
      <c r="F14" s="375" t="s">
        <v>20</v>
      </c>
      <c r="G14" s="372" t="s">
        <v>580</v>
      </c>
      <c r="H14" s="372" t="s">
        <v>581</v>
      </c>
      <c r="K14" s="362"/>
      <c r="L14" s="362"/>
      <c r="M14" s="362"/>
      <c r="N14" s="362"/>
      <c r="O14" s="362"/>
      <c r="P14" s="362"/>
    </row>
    <row r="15" spans="1:48" ht="19.5" thickBot="1" x14ac:dyDescent="0.3">
      <c r="A15" s="364"/>
      <c r="B15" s="366"/>
      <c r="C15" s="366"/>
      <c r="D15" s="368"/>
      <c r="E15" s="366"/>
      <c r="F15" s="376"/>
      <c r="G15" s="377"/>
      <c r="H15" s="373"/>
      <c r="K15" s="362"/>
      <c r="L15" s="362"/>
      <c r="M15" s="362"/>
      <c r="N15" s="362"/>
      <c r="O15" s="362"/>
      <c r="P15" s="362"/>
    </row>
    <row r="16" spans="1:48" s="239" customFormat="1" ht="19.5" thickBot="1" x14ac:dyDescent="0.3">
      <c r="A16" s="58" t="s">
        <v>122</v>
      </c>
      <c r="B16" s="237"/>
      <c r="C16" s="237"/>
      <c r="D16" s="237"/>
      <c r="E16" s="237" t="s">
        <v>123</v>
      </c>
      <c r="F16" s="237"/>
      <c r="G16" s="247">
        <f>G17+G27+G97</f>
        <v>42611500</v>
      </c>
      <c r="H16" s="260">
        <f>H17+H27+H97</f>
        <v>42430600</v>
      </c>
      <c r="I16" s="238"/>
      <c r="J16" s="238"/>
      <c r="K16" s="361"/>
      <c r="L16" s="361"/>
      <c r="M16" s="361"/>
      <c r="N16" s="361"/>
      <c r="O16" s="361"/>
      <c r="P16" s="361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</row>
    <row r="17" spans="1:10" s="239" customFormat="1" ht="25.5" x14ac:dyDescent="0.25">
      <c r="A17" s="56" t="s">
        <v>290</v>
      </c>
      <c r="B17" s="240" t="s">
        <v>291</v>
      </c>
      <c r="C17" s="241"/>
      <c r="D17" s="241"/>
      <c r="E17" s="241"/>
      <c r="F17" s="241"/>
      <c r="G17" s="248">
        <f t="shared" ref="G17:H21" si="0">G18</f>
        <v>1405513</v>
      </c>
      <c r="H17" s="259">
        <f t="shared" si="0"/>
        <v>1414278</v>
      </c>
      <c r="J17" s="242"/>
    </row>
    <row r="18" spans="1:10" s="243" customFormat="1" ht="21" customHeight="1" x14ac:dyDescent="0.25">
      <c r="A18" s="19" t="s">
        <v>34</v>
      </c>
      <c r="B18" s="66" t="s">
        <v>291</v>
      </c>
      <c r="C18" s="66" t="s">
        <v>21</v>
      </c>
      <c r="D18" s="66"/>
      <c r="E18" s="66"/>
      <c r="F18" s="66"/>
      <c r="G18" s="249">
        <f t="shared" si="0"/>
        <v>1405513</v>
      </c>
      <c r="H18" s="254">
        <f t="shared" si="0"/>
        <v>1414278</v>
      </c>
    </row>
    <row r="19" spans="1:10" s="245" customFormat="1" ht="38.25" x14ac:dyDescent="0.25">
      <c r="A19" s="20" t="s">
        <v>35</v>
      </c>
      <c r="B19" s="244" t="s">
        <v>291</v>
      </c>
      <c r="C19" s="244" t="s">
        <v>21</v>
      </c>
      <c r="D19" s="244" t="s">
        <v>22</v>
      </c>
      <c r="E19" s="244"/>
      <c r="F19" s="244"/>
      <c r="G19" s="250">
        <f t="shared" si="0"/>
        <v>1405513</v>
      </c>
      <c r="H19" s="255">
        <f t="shared" si="0"/>
        <v>1414278</v>
      </c>
    </row>
    <row r="20" spans="1:10" ht="51" x14ac:dyDescent="0.25">
      <c r="A20" s="15" t="s">
        <v>149</v>
      </c>
      <c r="B20" s="16" t="s">
        <v>291</v>
      </c>
      <c r="C20" s="16" t="s">
        <v>21</v>
      </c>
      <c r="D20" s="16" t="s">
        <v>22</v>
      </c>
      <c r="E20" s="17" t="s">
        <v>124</v>
      </c>
      <c r="F20" s="16"/>
      <c r="G20" s="251">
        <f t="shared" si="0"/>
        <v>1405513</v>
      </c>
      <c r="H20" s="256">
        <f t="shared" si="0"/>
        <v>1414278</v>
      </c>
    </row>
    <row r="21" spans="1:10" ht="25.5" x14ac:dyDescent="0.25">
      <c r="A21" s="15" t="s">
        <v>58</v>
      </c>
      <c r="B21" s="16" t="s">
        <v>291</v>
      </c>
      <c r="C21" s="16" t="s">
        <v>21</v>
      </c>
      <c r="D21" s="16" t="s">
        <v>22</v>
      </c>
      <c r="E21" s="17" t="s">
        <v>150</v>
      </c>
      <c r="F21" s="16"/>
      <c r="G21" s="251">
        <f t="shared" si="0"/>
        <v>1405513</v>
      </c>
      <c r="H21" s="256">
        <f t="shared" si="0"/>
        <v>1414278</v>
      </c>
    </row>
    <row r="22" spans="1:10" ht="38.25" x14ac:dyDescent="0.25">
      <c r="A22" s="22" t="s">
        <v>151</v>
      </c>
      <c r="B22" s="16" t="s">
        <v>291</v>
      </c>
      <c r="C22" s="16" t="s">
        <v>21</v>
      </c>
      <c r="D22" s="16" t="s">
        <v>22</v>
      </c>
      <c r="E22" s="17" t="s">
        <v>152</v>
      </c>
      <c r="F22" s="16"/>
      <c r="G22" s="251">
        <f>SUM(G23:G26)</f>
        <v>1405513</v>
      </c>
      <c r="H22" s="256">
        <f>SUM(H23:H26)</f>
        <v>1414278</v>
      </c>
    </row>
    <row r="23" spans="1:10" ht="127.5" x14ac:dyDescent="0.25">
      <c r="A23" s="14" t="s">
        <v>153</v>
      </c>
      <c r="B23" s="16" t="s">
        <v>291</v>
      </c>
      <c r="C23" s="16" t="s">
        <v>21</v>
      </c>
      <c r="D23" s="16" t="s">
        <v>22</v>
      </c>
      <c r="E23" s="16" t="s">
        <v>154</v>
      </c>
      <c r="F23" s="16" t="s">
        <v>681</v>
      </c>
      <c r="G23" s="251">
        <v>294908</v>
      </c>
      <c r="H23" s="256">
        <v>294908</v>
      </c>
    </row>
    <row r="24" spans="1:10" ht="127.5" hidden="1" x14ac:dyDescent="0.25">
      <c r="A24" s="14" t="s">
        <v>153</v>
      </c>
      <c r="B24" s="16" t="s">
        <v>291</v>
      </c>
      <c r="C24" s="16" t="s">
        <v>21</v>
      </c>
      <c r="D24" s="16" t="s">
        <v>22</v>
      </c>
      <c r="E24" s="16" t="s">
        <v>154</v>
      </c>
      <c r="F24" s="16" t="s">
        <v>292</v>
      </c>
      <c r="G24" s="251"/>
      <c r="H24" s="256"/>
    </row>
    <row r="25" spans="1:10" ht="76.5" x14ac:dyDescent="0.25">
      <c r="A25" s="23" t="s">
        <v>155</v>
      </c>
      <c r="B25" s="16" t="s">
        <v>291</v>
      </c>
      <c r="C25" s="16" t="s">
        <v>21</v>
      </c>
      <c r="D25" s="16" t="s">
        <v>22</v>
      </c>
      <c r="E25" s="16" t="s">
        <v>154</v>
      </c>
      <c r="F25" s="16" t="s">
        <v>29</v>
      </c>
      <c r="G25" s="251">
        <v>1109605</v>
      </c>
      <c r="H25" s="256">
        <v>1118370</v>
      </c>
    </row>
    <row r="26" spans="1:10" s="239" customFormat="1" ht="63.75" x14ac:dyDescent="0.25">
      <c r="A26" s="46" t="s">
        <v>157</v>
      </c>
      <c r="B26" s="224" t="s">
        <v>291</v>
      </c>
      <c r="C26" s="224" t="s">
        <v>21</v>
      </c>
      <c r="D26" s="224" t="s">
        <v>22</v>
      </c>
      <c r="E26" s="224" t="s">
        <v>154</v>
      </c>
      <c r="F26" s="224" t="s">
        <v>680</v>
      </c>
      <c r="G26" s="252">
        <v>1000</v>
      </c>
      <c r="H26" s="257">
        <v>1000</v>
      </c>
    </row>
    <row r="27" spans="1:10" s="243" customFormat="1" ht="25.5" x14ac:dyDescent="0.25">
      <c r="A27" s="56" t="s">
        <v>691</v>
      </c>
      <c r="B27" s="66">
        <v>914</v>
      </c>
      <c r="C27" s="66"/>
      <c r="D27" s="66"/>
      <c r="E27" s="66"/>
      <c r="F27" s="66"/>
      <c r="G27" s="249">
        <f>G28+G34+G39+G47+G71+G110+G116+G123</f>
        <v>37672598</v>
      </c>
      <c r="H27" s="254">
        <f>H28+H34+H39+H47+H71+H110+H116+H123</f>
        <v>37669834</v>
      </c>
    </row>
    <row r="28" spans="1:10" s="246" customFormat="1" x14ac:dyDescent="0.25">
      <c r="A28" s="19" t="s">
        <v>158</v>
      </c>
      <c r="B28" s="244">
        <v>914</v>
      </c>
      <c r="C28" s="244" t="s">
        <v>21</v>
      </c>
      <c r="D28" s="244" t="s">
        <v>75</v>
      </c>
      <c r="E28" s="244"/>
      <c r="F28" s="244"/>
      <c r="G28" s="250">
        <f>G31</f>
        <v>261000</v>
      </c>
      <c r="H28" s="255">
        <f>H31</f>
        <v>261000</v>
      </c>
    </row>
    <row r="29" spans="1:10" ht="51" x14ac:dyDescent="0.25">
      <c r="A29" s="15" t="s">
        <v>148</v>
      </c>
      <c r="B29" s="16">
        <v>914</v>
      </c>
      <c r="C29" s="16" t="s">
        <v>21</v>
      </c>
      <c r="D29" s="16" t="s">
        <v>75</v>
      </c>
      <c r="E29" s="17" t="s">
        <v>124</v>
      </c>
      <c r="F29" s="16"/>
      <c r="G29" s="251">
        <f>G31</f>
        <v>261000</v>
      </c>
      <c r="H29" s="256">
        <f>H31</f>
        <v>261000</v>
      </c>
    </row>
    <row r="30" spans="1:10" ht="25.5" x14ac:dyDescent="0.25">
      <c r="A30" s="15" t="s">
        <v>58</v>
      </c>
      <c r="B30" s="16">
        <v>914</v>
      </c>
      <c r="C30" s="16" t="s">
        <v>21</v>
      </c>
      <c r="D30" s="16" t="s">
        <v>75</v>
      </c>
      <c r="E30" s="17" t="s">
        <v>150</v>
      </c>
      <c r="F30" s="16"/>
      <c r="G30" s="251">
        <f>G31</f>
        <v>261000</v>
      </c>
      <c r="H30" s="256">
        <f>H31</f>
        <v>261000</v>
      </c>
    </row>
    <row r="31" spans="1:10" ht="38.25" x14ac:dyDescent="0.25">
      <c r="A31" s="21" t="s">
        <v>159</v>
      </c>
      <c r="B31" s="16">
        <v>914</v>
      </c>
      <c r="C31" s="16" t="s">
        <v>21</v>
      </c>
      <c r="D31" s="16" t="s">
        <v>75</v>
      </c>
      <c r="E31" s="16" t="s">
        <v>156</v>
      </c>
      <c r="F31" s="16"/>
      <c r="G31" s="251">
        <f>SUM(G32:G33)</f>
        <v>261000</v>
      </c>
      <c r="H31" s="256">
        <f>SUM(H32:H33)</f>
        <v>261000</v>
      </c>
    </row>
    <row r="32" spans="1:10" ht="38.25" x14ac:dyDescent="0.25">
      <c r="A32" s="23" t="s">
        <v>161</v>
      </c>
      <c r="B32" s="16">
        <v>914</v>
      </c>
      <c r="C32" s="16" t="s">
        <v>21</v>
      </c>
      <c r="D32" s="16" t="s">
        <v>75</v>
      </c>
      <c r="E32" s="16" t="s">
        <v>203</v>
      </c>
      <c r="F32" s="16" t="s">
        <v>680</v>
      </c>
      <c r="G32" s="251">
        <v>50000</v>
      </c>
      <c r="H32" s="256">
        <v>50000</v>
      </c>
    </row>
    <row r="33" spans="1:8" ht="63.75" x14ac:dyDescent="0.25">
      <c r="A33" s="23" t="s">
        <v>160</v>
      </c>
      <c r="B33" s="16">
        <v>914</v>
      </c>
      <c r="C33" s="16" t="s">
        <v>21</v>
      </c>
      <c r="D33" s="16" t="s">
        <v>75</v>
      </c>
      <c r="E33" s="16" t="s">
        <v>204</v>
      </c>
      <c r="F33" s="16" t="s">
        <v>680</v>
      </c>
      <c r="G33" s="251">
        <v>211000</v>
      </c>
      <c r="H33" s="256">
        <v>211000</v>
      </c>
    </row>
    <row r="34" spans="1:8" s="246" customFormat="1" ht="18" customHeight="1" x14ac:dyDescent="0.25">
      <c r="A34" s="19" t="s">
        <v>36</v>
      </c>
      <c r="B34" s="244">
        <v>914</v>
      </c>
      <c r="C34" s="244" t="s">
        <v>21</v>
      </c>
      <c r="D34" s="244" t="s">
        <v>24</v>
      </c>
      <c r="E34" s="244"/>
      <c r="F34" s="244"/>
      <c r="G34" s="250">
        <f>G37</f>
        <v>2000000</v>
      </c>
      <c r="H34" s="255">
        <f>H37</f>
        <v>1055000</v>
      </c>
    </row>
    <row r="35" spans="1:8" ht="51" x14ac:dyDescent="0.25">
      <c r="A35" s="15" t="s">
        <v>148</v>
      </c>
      <c r="B35" s="16">
        <v>914</v>
      </c>
      <c r="C35" s="16" t="s">
        <v>21</v>
      </c>
      <c r="D35" s="16" t="s">
        <v>24</v>
      </c>
      <c r="E35" s="17" t="s">
        <v>552</v>
      </c>
      <c r="F35" s="16"/>
      <c r="G35" s="251">
        <f>G37</f>
        <v>2000000</v>
      </c>
      <c r="H35" s="256">
        <f>H37</f>
        <v>1055000</v>
      </c>
    </row>
    <row r="36" spans="1:8" ht="38.25" x14ac:dyDescent="0.25">
      <c r="A36" s="15" t="s">
        <v>179</v>
      </c>
      <c r="B36" s="16">
        <v>914</v>
      </c>
      <c r="C36" s="16" t="s">
        <v>21</v>
      </c>
      <c r="D36" s="16" t="s">
        <v>24</v>
      </c>
      <c r="E36" s="17" t="s">
        <v>553</v>
      </c>
      <c r="F36" s="16"/>
      <c r="G36" s="251">
        <f>G37</f>
        <v>2000000</v>
      </c>
      <c r="H36" s="256">
        <f>H37</f>
        <v>1055000</v>
      </c>
    </row>
    <row r="37" spans="1:8" ht="38.25" x14ac:dyDescent="0.25">
      <c r="A37" s="22" t="s">
        <v>181</v>
      </c>
      <c r="B37" s="16">
        <v>914</v>
      </c>
      <c r="C37" s="16" t="s">
        <v>21</v>
      </c>
      <c r="D37" s="16" t="s">
        <v>24</v>
      </c>
      <c r="E37" s="17" t="s">
        <v>554</v>
      </c>
      <c r="F37" s="16"/>
      <c r="G37" s="251">
        <f>SUM(G38:G38)</f>
        <v>2000000</v>
      </c>
      <c r="H37" s="256">
        <f>SUM(H38:H38)</f>
        <v>1055000</v>
      </c>
    </row>
    <row r="38" spans="1:8" ht="51" x14ac:dyDescent="0.25">
      <c r="A38" s="46" t="s">
        <v>221</v>
      </c>
      <c r="B38" s="16">
        <v>914</v>
      </c>
      <c r="C38" s="16" t="s">
        <v>21</v>
      </c>
      <c r="D38" s="16" t="s">
        <v>24</v>
      </c>
      <c r="E38" s="16" t="s">
        <v>555</v>
      </c>
      <c r="F38" s="16" t="s">
        <v>29</v>
      </c>
      <c r="G38" s="251">
        <v>2000000</v>
      </c>
      <c r="H38" s="256">
        <v>1055000</v>
      </c>
    </row>
    <row r="39" spans="1:8" s="243" customFormat="1" x14ac:dyDescent="0.25">
      <c r="A39" s="19" t="s">
        <v>37</v>
      </c>
      <c r="B39" s="66">
        <v>914</v>
      </c>
      <c r="C39" s="66" t="s">
        <v>25</v>
      </c>
      <c r="D39" s="66"/>
      <c r="E39" s="66"/>
      <c r="F39" s="66"/>
      <c r="G39" s="249">
        <f t="shared" ref="G39:H42" si="1">G40</f>
        <v>341800</v>
      </c>
      <c r="H39" s="254">
        <f t="shared" si="1"/>
        <v>341800</v>
      </c>
    </row>
    <row r="40" spans="1:8" s="239" customFormat="1" x14ac:dyDescent="0.25">
      <c r="A40" s="63" t="s">
        <v>126</v>
      </c>
      <c r="B40" s="224">
        <v>914</v>
      </c>
      <c r="C40" s="224" t="s">
        <v>25</v>
      </c>
      <c r="D40" s="224" t="s">
        <v>22</v>
      </c>
      <c r="E40" s="224"/>
      <c r="F40" s="224"/>
      <c r="G40" s="252">
        <f t="shared" si="1"/>
        <v>341800</v>
      </c>
      <c r="H40" s="257">
        <f t="shared" si="1"/>
        <v>341800</v>
      </c>
    </row>
    <row r="41" spans="1:8" ht="51" x14ac:dyDescent="0.25">
      <c r="A41" s="15" t="s">
        <v>148</v>
      </c>
      <c r="B41" s="224">
        <v>914</v>
      </c>
      <c r="C41" s="16" t="s">
        <v>25</v>
      </c>
      <c r="D41" s="16" t="s">
        <v>22</v>
      </c>
      <c r="E41" s="17" t="s">
        <v>124</v>
      </c>
      <c r="F41" s="16"/>
      <c r="G41" s="251">
        <f t="shared" si="1"/>
        <v>341800</v>
      </c>
      <c r="H41" s="256">
        <f t="shared" si="1"/>
        <v>341800</v>
      </c>
    </row>
    <row r="42" spans="1:8" ht="38.25" x14ac:dyDescent="0.25">
      <c r="A42" s="15" t="s">
        <v>273</v>
      </c>
      <c r="B42" s="224">
        <v>914</v>
      </c>
      <c r="C42" s="16" t="s">
        <v>25</v>
      </c>
      <c r="D42" s="16" t="s">
        <v>22</v>
      </c>
      <c r="E42" s="17" t="s">
        <v>127</v>
      </c>
      <c r="F42" s="16"/>
      <c r="G42" s="251">
        <f t="shared" si="1"/>
        <v>341800</v>
      </c>
      <c r="H42" s="256">
        <f t="shared" si="1"/>
        <v>341800</v>
      </c>
    </row>
    <row r="43" spans="1:8" ht="38.25" x14ac:dyDescent="0.25">
      <c r="A43" s="22" t="s">
        <v>164</v>
      </c>
      <c r="B43" s="224">
        <v>914</v>
      </c>
      <c r="C43" s="16" t="s">
        <v>25</v>
      </c>
      <c r="D43" s="16" t="s">
        <v>22</v>
      </c>
      <c r="E43" s="17" t="s">
        <v>144</v>
      </c>
      <c r="F43" s="16"/>
      <c r="G43" s="251">
        <f>SUM(G44:G46)</f>
        <v>341800</v>
      </c>
      <c r="H43" s="256">
        <f>SUM(H44:H46)</f>
        <v>341800</v>
      </c>
    </row>
    <row r="44" spans="1:8" ht="89.25" x14ac:dyDescent="0.25">
      <c r="A44" s="23" t="s">
        <v>165</v>
      </c>
      <c r="B44" s="224">
        <v>914</v>
      </c>
      <c r="C44" s="16" t="s">
        <v>25</v>
      </c>
      <c r="D44" s="16" t="s">
        <v>22</v>
      </c>
      <c r="E44" s="16" t="s">
        <v>166</v>
      </c>
      <c r="F44" s="16" t="s">
        <v>681</v>
      </c>
      <c r="G44" s="251">
        <v>325200</v>
      </c>
      <c r="H44" s="256">
        <v>325200</v>
      </c>
    </row>
    <row r="45" spans="1:8" ht="89.25" hidden="1" x14ac:dyDescent="0.25">
      <c r="A45" s="23" t="s">
        <v>165</v>
      </c>
      <c r="B45" s="224">
        <v>914</v>
      </c>
      <c r="C45" s="16" t="s">
        <v>25</v>
      </c>
      <c r="D45" s="16" t="s">
        <v>22</v>
      </c>
      <c r="E45" s="16" t="s">
        <v>166</v>
      </c>
      <c r="F45" s="16" t="s">
        <v>292</v>
      </c>
      <c r="G45" s="251"/>
      <c r="H45" s="256"/>
    </row>
    <row r="46" spans="1:8" ht="51" x14ac:dyDescent="0.25">
      <c r="A46" s="23" t="s">
        <v>128</v>
      </c>
      <c r="B46" s="224">
        <v>914</v>
      </c>
      <c r="C46" s="16" t="s">
        <v>25</v>
      </c>
      <c r="D46" s="16" t="s">
        <v>22</v>
      </c>
      <c r="E46" s="16" t="s">
        <v>166</v>
      </c>
      <c r="F46" s="16" t="s">
        <v>29</v>
      </c>
      <c r="G46" s="251">
        <v>16600</v>
      </c>
      <c r="H46" s="256">
        <v>16600</v>
      </c>
    </row>
    <row r="47" spans="1:8" s="243" customFormat="1" x14ac:dyDescent="0.25">
      <c r="A47" s="19" t="s">
        <v>38</v>
      </c>
      <c r="B47" s="66">
        <v>914</v>
      </c>
      <c r="C47" s="66" t="s">
        <v>23</v>
      </c>
      <c r="D47" s="66"/>
      <c r="E47" s="66"/>
      <c r="F47" s="66"/>
      <c r="G47" s="249">
        <f>G53+G61+G48</f>
        <v>8754300</v>
      </c>
      <c r="H47" s="254">
        <f>H53+H61+H48</f>
        <v>8908900</v>
      </c>
    </row>
    <row r="48" spans="1:8" s="243" customFormat="1" x14ac:dyDescent="0.25">
      <c r="A48" s="63" t="s">
        <v>556</v>
      </c>
      <c r="B48" s="224">
        <v>914</v>
      </c>
      <c r="C48" s="224" t="s">
        <v>23</v>
      </c>
      <c r="D48" s="224" t="s">
        <v>30</v>
      </c>
      <c r="E48" s="229"/>
      <c r="F48" s="224"/>
      <c r="G48" s="253">
        <f>G49</f>
        <v>600000</v>
      </c>
      <c r="H48" s="258">
        <f>H49</f>
        <v>600000</v>
      </c>
    </row>
    <row r="49" spans="1:8" s="243" customFormat="1" ht="51" x14ac:dyDescent="0.25">
      <c r="A49" s="15" t="s">
        <v>148</v>
      </c>
      <c r="B49" s="224">
        <v>914</v>
      </c>
      <c r="C49" s="224" t="s">
        <v>23</v>
      </c>
      <c r="D49" s="224" t="s">
        <v>30</v>
      </c>
      <c r="E49" s="229" t="s">
        <v>21</v>
      </c>
      <c r="F49" s="224"/>
      <c r="G49" s="253">
        <f>G51</f>
        <v>600000</v>
      </c>
      <c r="H49" s="258">
        <f>H51</f>
        <v>600000</v>
      </c>
    </row>
    <row r="50" spans="1:8" s="243" customFormat="1" x14ac:dyDescent="0.25">
      <c r="A50" s="15" t="s">
        <v>167</v>
      </c>
      <c r="B50" s="224">
        <v>914</v>
      </c>
      <c r="C50" s="224" t="s">
        <v>23</v>
      </c>
      <c r="D50" s="224" t="s">
        <v>30</v>
      </c>
      <c r="E50" s="229" t="s">
        <v>238</v>
      </c>
      <c r="F50" s="224"/>
      <c r="G50" s="253">
        <f>G51</f>
        <v>600000</v>
      </c>
      <c r="H50" s="258">
        <f>H51</f>
        <v>600000</v>
      </c>
    </row>
    <row r="51" spans="1:8" s="243" customFormat="1" ht="25.5" x14ac:dyDescent="0.25">
      <c r="A51" s="15" t="s">
        <v>557</v>
      </c>
      <c r="B51" s="224">
        <v>914</v>
      </c>
      <c r="C51" s="224" t="s">
        <v>23</v>
      </c>
      <c r="D51" s="224" t="s">
        <v>30</v>
      </c>
      <c r="E51" s="229" t="s">
        <v>558</v>
      </c>
      <c r="F51" s="224"/>
      <c r="G51" s="253">
        <f>G52</f>
        <v>600000</v>
      </c>
      <c r="H51" s="258">
        <f>H52</f>
        <v>600000</v>
      </c>
    </row>
    <row r="52" spans="1:8" s="243" customFormat="1" ht="76.5" x14ac:dyDescent="0.25">
      <c r="A52" s="15" t="s">
        <v>560</v>
      </c>
      <c r="B52" s="224">
        <v>914</v>
      </c>
      <c r="C52" s="224" t="s">
        <v>23</v>
      </c>
      <c r="D52" s="224" t="s">
        <v>30</v>
      </c>
      <c r="E52" s="229" t="s">
        <v>561</v>
      </c>
      <c r="F52" s="224" t="s">
        <v>680</v>
      </c>
      <c r="G52" s="253">
        <v>600000</v>
      </c>
      <c r="H52" s="258">
        <v>600000</v>
      </c>
    </row>
    <row r="53" spans="1:8" s="239" customFormat="1" x14ac:dyDescent="0.25">
      <c r="A53" s="63" t="s">
        <v>129</v>
      </c>
      <c r="B53" s="224">
        <v>914</v>
      </c>
      <c r="C53" s="224" t="s">
        <v>23</v>
      </c>
      <c r="D53" s="224" t="s">
        <v>26</v>
      </c>
      <c r="E53" s="224"/>
      <c r="F53" s="224"/>
      <c r="G53" s="252">
        <f>G54+G58</f>
        <v>3704300</v>
      </c>
      <c r="H53" s="257">
        <f>H54+H58</f>
        <v>3858900</v>
      </c>
    </row>
    <row r="54" spans="1:8" ht="51" x14ac:dyDescent="0.25">
      <c r="A54" s="15" t="s">
        <v>148</v>
      </c>
      <c r="B54" s="224">
        <v>914</v>
      </c>
      <c r="C54" s="16" t="s">
        <v>23</v>
      </c>
      <c r="D54" s="16" t="s">
        <v>26</v>
      </c>
      <c r="E54" s="17" t="s">
        <v>124</v>
      </c>
      <c r="F54" s="16"/>
      <c r="G54" s="251">
        <f>G55</f>
        <v>1704300</v>
      </c>
      <c r="H54" s="256">
        <f>H55</f>
        <v>1858900</v>
      </c>
    </row>
    <row r="55" spans="1:8" x14ac:dyDescent="0.25">
      <c r="A55" s="15" t="s">
        <v>167</v>
      </c>
      <c r="B55" s="224">
        <v>914</v>
      </c>
      <c r="C55" s="16" t="s">
        <v>23</v>
      </c>
      <c r="D55" s="16" t="s">
        <v>26</v>
      </c>
      <c r="E55" s="17" t="s">
        <v>130</v>
      </c>
      <c r="F55" s="16"/>
      <c r="G55" s="251">
        <f>G56</f>
        <v>1704300</v>
      </c>
      <c r="H55" s="256">
        <f>H56</f>
        <v>1858900</v>
      </c>
    </row>
    <row r="56" spans="1:8" ht="25.5" x14ac:dyDescent="0.25">
      <c r="A56" s="22" t="s">
        <v>168</v>
      </c>
      <c r="B56" s="224">
        <v>914</v>
      </c>
      <c r="C56" s="16" t="s">
        <v>23</v>
      </c>
      <c r="D56" s="16" t="s">
        <v>26</v>
      </c>
      <c r="E56" s="17" t="s">
        <v>131</v>
      </c>
      <c r="F56" s="16"/>
      <c r="G56" s="251">
        <f>SUM(G57:G57)</f>
        <v>1704300</v>
      </c>
      <c r="H56" s="256">
        <f>SUM(H57:H57)</f>
        <v>1858900</v>
      </c>
    </row>
    <row r="57" spans="1:8" ht="38.25" x14ac:dyDescent="0.25">
      <c r="A57" s="23" t="s">
        <v>169</v>
      </c>
      <c r="B57" s="224">
        <v>914</v>
      </c>
      <c r="C57" s="16" t="s">
        <v>23</v>
      </c>
      <c r="D57" s="16" t="s">
        <v>26</v>
      </c>
      <c r="E57" s="16" t="s">
        <v>132</v>
      </c>
      <c r="F57" s="16" t="s">
        <v>29</v>
      </c>
      <c r="G57" s="251">
        <v>1704300</v>
      </c>
      <c r="H57" s="256">
        <v>1858900</v>
      </c>
    </row>
    <row r="58" spans="1:8" ht="25.5" x14ac:dyDescent="0.25">
      <c r="A58" s="22" t="s">
        <v>562</v>
      </c>
      <c r="B58" s="224">
        <v>914</v>
      </c>
      <c r="C58" s="16" t="s">
        <v>23</v>
      </c>
      <c r="D58" s="16" t="s">
        <v>26</v>
      </c>
      <c r="E58" s="17" t="s">
        <v>565</v>
      </c>
      <c r="F58" s="16"/>
      <c r="G58" s="251">
        <f>G59+G60</f>
        <v>2000000</v>
      </c>
      <c r="H58" s="256">
        <f>H59+H60</f>
        <v>2000000</v>
      </c>
    </row>
    <row r="59" spans="1:8" ht="63.75" hidden="1" x14ac:dyDescent="0.25">
      <c r="A59" s="225" t="s">
        <v>563</v>
      </c>
      <c r="B59" s="224">
        <v>914</v>
      </c>
      <c r="C59" s="16" t="s">
        <v>23</v>
      </c>
      <c r="D59" s="16" t="s">
        <v>26</v>
      </c>
      <c r="E59" s="16" t="s">
        <v>566</v>
      </c>
      <c r="F59" s="16" t="s">
        <v>293</v>
      </c>
      <c r="G59" s="251"/>
      <c r="H59" s="256"/>
    </row>
    <row r="60" spans="1:8" ht="63.75" x14ac:dyDescent="0.25">
      <c r="A60" s="228" t="s">
        <v>567</v>
      </c>
      <c r="B60" s="224">
        <v>914</v>
      </c>
      <c r="C60" s="16" t="s">
        <v>23</v>
      </c>
      <c r="D60" s="16" t="s">
        <v>26</v>
      </c>
      <c r="E60" s="16" t="s">
        <v>568</v>
      </c>
      <c r="F60" s="16" t="s">
        <v>29</v>
      </c>
      <c r="G60" s="251">
        <v>2000000</v>
      </c>
      <c r="H60" s="256">
        <v>2000000</v>
      </c>
    </row>
    <row r="61" spans="1:8" s="243" customFormat="1" x14ac:dyDescent="0.25">
      <c r="A61" s="19" t="s">
        <v>39</v>
      </c>
      <c r="B61" s="66">
        <v>914</v>
      </c>
      <c r="C61" s="66" t="s">
        <v>23</v>
      </c>
      <c r="D61" s="66" t="s">
        <v>27</v>
      </c>
      <c r="E61" s="66"/>
      <c r="F61" s="66"/>
      <c r="G61" s="249">
        <f>G62</f>
        <v>4450000</v>
      </c>
      <c r="H61" s="254">
        <f>H62</f>
        <v>4450000</v>
      </c>
    </row>
    <row r="62" spans="1:8" ht="51" x14ac:dyDescent="0.25">
      <c r="A62" s="15" t="s">
        <v>148</v>
      </c>
      <c r="B62" s="224">
        <v>914</v>
      </c>
      <c r="C62" s="16" t="s">
        <v>23</v>
      </c>
      <c r="D62" s="16" t="s">
        <v>27</v>
      </c>
      <c r="E62" s="17" t="s">
        <v>124</v>
      </c>
      <c r="F62" s="16"/>
      <c r="G62" s="251">
        <f>G63</f>
        <v>4450000</v>
      </c>
      <c r="H62" s="256">
        <f>H63</f>
        <v>4450000</v>
      </c>
    </row>
    <row r="63" spans="1:8" x14ac:dyDescent="0.25">
      <c r="A63" s="15" t="s">
        <v>167</v>
      </c>
      <c r="B63" s="224">
        <v>914</v>
      </c>
      <c r="C63" s="16" t="s">
        <v>23</v>
      </c>
      <c r="D63" s="16" t="s">
        <v>27</v>
      </c>
      <c r="E63" s="17" t="s">
        <v>130</v>
      </c>
      <c r="F63" s="16"/>
      <c r="G63" s="251">
        <f>G64+G66</f>
        <v>4450000</v>
      </c>
      <c r="H63" s="256">
        <f>H64+H66</f>
        <v>4450000</v>
      </c>
    </row>
    <row r="64" spans="1:8" ht="25.5" x14ac:dyDescent="0.25">
      <c r="A64" s="22" t="s">
        <v>170</v>
      </c>
      <c r="B64" s="224">
        <v>914</v>
      </c>
      <c r="C64" s="16" t="s">
        <v>23</v>
      </c>
      <c r="D64" s="16" t="s">
        <v>27</v>
      </c>
      <c r="E64" s="17" t="s">
        <v>133</v>
      </c>
      <c r="F64" s="16"/>
      <c r="G64" s="251">
        <f>SUM(G65:G65)</f>
        <v>3000000</v>
      </c>
      <c r="H64" s="256">
        <f>SUM(H65:H65)</f>
        <v>3000000</v>
      </c>
    </row>
    <row r="65" spans="1:8" ht="51" x14ac:dyDescent="0.25">
      <c r="A65" s="23" t="s">
        <v>173</v>
      </c>
      <c r="B65" s="224">
        <v>914</v>
      </c>
      <c r="C65" s="16" t="s">
        <v>23</v>
      </c>
      <c r="D65" s="16" t="s">
        <v>27</v>
      </c>
      <c r="E65" s="16" t="s">
        <v>171</v>
      </c>
      <c r="F65" s="16" t="s">
        <v>29</v>
      </c>
      <c r="G65" s="251">
        <v>3000000</v>
      </c>
      <c r="H65" s="256">
        <v>3000000</v>
      </c>
    </row>
    <row r="66" spans="1:8" ht="38.25" x14ac:dyDescent="0.25">
      <c r="A66" s="22" t="s">
        <v>172</v>
      </c>
      <c r="B66" s="224">
        <v>914</v>
      </c>
      <c r="C66" s="16" t="s">
        <v>23</v>
      </c>
      <c r="D66" s="16" t="s">
        <v>27</v>
      </c>
      <c r="E66" s="17" t="s">
        <v>174</v>
      </c>
      <c r="F66" s="16"/>
      <c r="G66" s="251">
        <f>SUM(G67:G70)</f>
        <v>1450000</v>
      </c>
      <c r="H66" s="256">
        <f>SUM(H67:H70)</f>
        <v>1450000</v>
      </c>
    </row>
    <row r="67" spans="1:8" ht="51" x14ac:dyDescent="0.25">
      <c r="A67" s="23" t="s">
        <v>216</v>
      </c>
      <c r="B67" s="224">
        <v>914</v>
      </c>
      <c r="C67" s="16" t="s">
        <v>23</v>
      </c>
      <c r="D67" s="16" t="s">
        <v>27</v>
      </c>
      <c r="E67" s="16" t="s">
        <v>175</v>
      </c>
      <c r="F67" s="16" t="s">
        <v>29</v>
      </c>
      <c r="G67" s="251">
        <v>300000</v>
      </c>
      <c r="H67" s="256">
        <v>300000</v>
      </c>
    </row>
    <row r="68" spans="1:8" ht="38.25" x14ac:dyDescent="0.25">
      <c r="A68" s="23" t="s">
        <v>217</v>
      </c>
      <c r="B68" s="224">
        <v>914</v>
      </c>
      <c r="C68" s="16" t="s">
        <v>23</v>
      </c>
      <c r="D68" s="16" t="s">
        <v>27</v>
      </c>
      <c r="E68" s="16" t="s">
        <v>176</v>
      </c>
      <c r="F68" s="16" t="s">
        <v>29</v>
      </c>
      <c r="G68" s="251">
        <v>300000</v>
      </c>
      <c r="H68" s="256">
        <v>300000</v>
      </c>
    </row>
    <row r="69" spans="1:8" ht="51" hidden="1" x14ac:dyDescent="0.25">
      <c r="A69" s="23" t="s">
        <v>218</v>
      </c>
      <c r="B69" s="224">
        <v>914</v>
      </c>
      <c r="C69" s="16" t="s">
        <v>23</v>
      </c>
      <c r="D69" s="16" t="s">
        <v>27</v>
      </c>
      <c r="E69" s="16" t="s">
        <v>177</v>
      </c>
      <c r="F69" s="16" t="s">
        <v>293</v>
      </c>
      <c r="G69" s="251"/>
      <c r="H69" s="256"/>
    </row>
    <row r="70" spans="1:8" ht="38.25" x14ac:dyDescent="0.25">
      <c r="A70" s="23" t="s">
        <v>219</v>
      </c>
      <c r="B70" s="224">
        <v>914</v>
      </c>
      <c r="C70" s="16" t="s">
        <v>23</v>
      </c>
      <c r="D70" s="16" t="s">
        <v>27</v>
      </c>
      <c r="E70" s="16" t="s">
        <v>178</v>
      </c>
      <c r="F70" s="16" t="s">
        <v>29</v>
      </c>
      <c r="G70" s="251">
        <v>850000</v>
      </c>
      <c r="H70" s="256">
        <v>850000</v>
      </c>
    </row>
    <row r="71" spans="1:8" s="243" customFormat="1" x14ac:dyDescent="0.25">
      <c r="A71" s="19" t="s">
        <v>40</v>
      </c>
      <c r="B71" s="224">
        <v>914</v>
      </c>
      <c r="C71" s="66" t="s">
        <v>28</v>
      </c>
      <c r="D71" s="66"/>
      <c r="E71" s="66"/>
      <c r="F71" s="66"/>
      <c r="G71" s="249">
        <f>G72+G77+G84</f>
        <v>15955898</v>
      </c>
      <c r="H71" s="254">
        <f>H72+H77+H84</f>
        <v>16738134</v>
      </c>
    </row>
    <row r="72" spans="1:8" s="239" customFormat="1" x14ac:dyDescent="0.25">
      <c r="A72" s="63" t="s">
        <v>41</v>
      </c>
      <c r="B72" s="224">
        <v>914</v>
      </c>
      <c r="C72" s="224" t="s">
        <v>28</v>
      </c>
      <c r="D72" s="224" t="s">
        <v>21</v>
      </c>
      <c r="E72" s="224"/>
      <c r="F72" s="224"/>
      <c r="G72" s="252">
        <f t="shared" ref="G72:H74" si="2">G73</f>
        <v>200000</v>
      </c>
      <c r="H72" s="257">
        <f t="shared" si="2"/>
        <v>200000</v>
      </c>
    </row>
    <row r="73" spans="1:8" ht="51" x14ac:dyDescent="0.25">
      <c r="A73" s="15" t="s">
        <v>148</v>
      </c>
      <c r="B73" s="224">
        <v>914</v>
      </c>
      <c r="C73" s="16" t="s">
        <v>28</v>
      </c>
      <c r="D73" s="16" t="s">
        <v>21</v>
      </c>
      <c r="E73" s="17" t="s">
        <v>124</v>
      </c>
      <c r="F73" s="16"/>
      <c r="G73" s="251">
        <f t="shared" si="2"/>
        <v>200000</v>
      </c>
      <c r="H73" s="256">
        <f t="shared" si="2"/>
        <v>200000</v>
      </c>
    </row>
    <row r="74" spans="1:8" ht="38.25" x14ac:dyDescent="0.25">
      <c r="A74" s="15" t="s">
        <v>179</v>
      </c>
      <c r="B74" s="224">
        <v>914</v>
      </c>
      <c r="C74" s="16" t="s">
        <v>28</v>
      </c>
      <c r="D74" s="16" t="s">
        <v>21</v>
      </c>
      <c r="E74" s="17" t="s">
        <v>134</v>
      </c>
      <c r="F74" s="16"/>
      <c r="G74" s="251">
        <f t="shared" si="2"/>
        <v>200000</v>
      </c>
      <c r="H74" s="256">
        <f t="shared" si="2"/>
        <v>200000</v>
      </c>
    </row>
    <row r="75" spans="1:8" ht="51" x14ac:dyDescent="0.25">
      <c r="A75" s="22" t="s">
        <v>180</v>
      </c>
      <c r="B75" s="224">
        <v>914</v>
      </c>
      <c r="C75" s="16" t="s">
        <v>28</v>
      </c>
      <c r="D75" s="16" t="s">
        <v>21</v>
      </c>
      <c r="E75" s="17" t="s">
        <v>135</v>
      </c>
      <c r="F75" s="16"/>
      <c r="G75" s="251">
        <f>SUM(G76:G76)</f>
        <v>200000</v>
      </c>
      <c r="H75" s="256">
        <f>SUM(H76:H76)</f>
        <v>200000</v>
      </c>
    </row>
    <row r="76" spans="1:8" ht="69.75" customHeight="1" x14ac:dyDescent="0.25">
      <c r="A76" s="23" t="s">
        <v>697</v>
      </c>
      <c r="B76" s="224">
        <v>914</v>
      </c>
      <c r="C76" s="16" t="s">
        <v>28</v>
      </c>
      <c r="D76" s="16" t="s">
        <v>21</v>
      </c>
      <c r="E76" s="223" t="s">
        <v>698</v>
      </c>
      <c r="F76" s="16" t="s">
        <v>29</v>
      </c>
      <c r="G76" s="251">
        <v>200000</v>
      </c>
      <c r="H76" s="256">
        <v>200000</v>
      </c>
    </row>
    <row r="77" spans="1:8" s="239" customFormat="1" x14ac:dyDescent="0.25">
      <c r="A77" s="63" t="s">
        <v>76</v>
      </c>
      <c r="B77" s="224">
        <v>914</v>
      </c>
      <c r="C77" s="224" t="s">
        <v>28</v>
      </c>
      <c r="D77" s="224" t="s">
        <v>25</v>
      </c>
      <c r="E77" s="224"/>
      <c r="F77" s="224"/>
      <c r="G77" s="252">
        <f t="shared" ref="G77:H79" si="3">G78</f>
        <v>1000000</v>
      </c>
      <c r="H77" s="257">
        <f t="shared" si="3"/>
        <v>1000000</v>
      </c>
    </row>
    <row r="78" spans="1:8" ht="51" x14ac:dyDescent="0.25">
      <c r="A78" s="15" t="s">
        <v>148</v>
      </c>
      <c r="B78" s="224">
        <v>914</v>
      </c>
      <c r="C78" s="16" t="s">
        <v>28</v>
      </c>
      <c r="D78" s="16" t="s">
        <v>25</v>
      </c>
      <c r="E78" s="17" t="s">
        <v>124</v>
      </c>
      <c r="F78" s="16"/>
      <c r="G78" s="251">
        <f t="shared" si="3"/>
        <v>1000000</v>
      </c>
      <c r="H78" s="256">
        <f t="shared" si="3"/>
        <v>1000000</v>
      </c>
    </row>
    <row r="79" spans="1:8" ht="38.25" x14ac:dyDescent="0.25">
      <c r="A79" s="15" t="s">
        <v>179</v>
      </c>
      <c r="B79" s="224">
        <v>914</v>
      </c>
      <c r="C79" s="16" t="s">
        <v>28</v>
      </c>
      <c r="D79" s="16" t="s">
        <v>25</v>
      </c>
      <c r="E79" s="17" t="s">
        <v>134</v>
      </c>
      <c r="F79" s="16"/>
      <c r="G79" s="251">
        <f t="shared" si="3"/>
        <v>1000000</v>
      </c>
      <c r="H79" s="256">
        <f t="shared" si="3"/>
        <v>1000000</v>
      </c>
    </row>
    <row r="80" spans="1:8" ht="38.25" x14ac:dyDescent="0.25">
      <c r="A80" s="22" t="s">
        <v>181</v>
      </c>
      <c r="B80" s="224">
        <v>914</v>
      </c>
      <c r="C80" s="16" t="s">
        <v>28</v>
      </c>
      <c r="D80" s="16" t="s">
        <v>25</v>
      </c>
      <c r="E80" s="17" t="s">
        <v>141</v>
      </c>
      <c r="F80" s="16"/>
      <c r="G80" s="251">
        <f>SUM(G81:G83)</f>
        <v>1000000</v>
      </c>
      <c r="H80" s="256">
        <f>SUM(H81:H83)</f>
        <v>1000000</v>
      </c>
    </row>
    <row r="81" spans="1:8" s="239" customFormat="1" ht="63.75" hidden="1" x14ac:dyDescent="0.25">
      <c r="A81" s="46" t="s">
        <v>182</v>
      </c>
      <c r="B81" s="224">
        <v>914</v>
      </c>
      <c r="C81" s="224" t="s">
        <v>28</v>
      </c>
      <c r="D81" s="224" t="s">
        <v>25</v>
      </c>
      <c r="E81" s="224" t="s">
        <v>183</v>
      </c>
      <c r="F81" s="224" t="s">
        <v>293</v>
      </c>
      <c r="G81" s="252"/>
      <c r="H81" s="257"/>
    </row>
    <row r="82" spans="1:8" s="239" customFormat="1" ht="51" hidden="1" x14ac:dyDescent="0.25">
      <c r="A82" s="46" t="s">
        <v>220</v>
      </c>
      <c r="B82" s="224">
        <v>914</v>
      </c>
      <c r="C82" s="224" t="s">
        <v>28</v>
      </c>
      <c r="D82" s="224" t="s">
        <v>25</v>
      </c>
      <c r="E82" s="224" t="s">
        <v>184</v>
      </c>
      <c r="F82" s="224" t="s">
        <v>293</v>
      </c>
      <c r="G82" s="252"/>
      <c r="H82" s="257"/>
    </row>
    <row r="83" spans="1:8" s="239" customFormat="1" ht="51" x14ac:dyDescent="0.25">
      <c r="A83" s="46" t="s">
        <v>221</v>
      </c>
      <c r="B83" s="224">
        <v>914</v>
      </c>
      <c r="C83" s="224" t="s">
        <v>28</v>
      </c>
      <c r="D83" s="224" t="s">
        <v>25</v>
      </c>
      <c r="E83" s="224" t="s">
        <v>185</v>
      </c>
      <c r="F83" s="224" t="s">
        <v>29</v>
      </c>
      <c r="G83" s="252">
        <v>1000000</v>
      </c>
      <c r="H83" s="257">
        <v>1000000</v>
      </c>
    </row>
    <row r="84" spans="1:8" s="239" customFormat="1" x14ac:dyDescent="0.25">
      <c r="A84" s="63" t="s">
        <v>42</v>
      </c>
      <c r="B84" s="224">
        <v>914</v>
      </c>
      <c r="C84" s="224" t="s">
        <v>28</v>
      </c>
      <c r="D84" s="224" t="s">
        <v>22</v>
      </c>
      <c r="E84" s="224"/>
      <c r="F84" s="224"/>
      <c r="G84" s="252">
        <f t="shared" ref="G84:H86" si="4">G85</f>
        <v>14755898</v>
      </c>
      <c r="H84" s="257">
        <f t="shared" si="4"/>
        <v>15538134</v>
      </c>
    </row>
    <row r="85" spans="1:8" s="239" customFormat="1" ht="51" x14ac:dyDescent="0.25">
      <c r="A85" s="63" t="s">
        <v>148</v>
      </c>
      <c r="B85" s="224">
        <v>914</v>
      </c>
      <c r="C85" s="224" t="s">
        <v>28</v>
      </c>
      <c r="D85" s="224" t="s">
        <v>22</v>
      </c>
      <c r="E85" s="231" t="s">
        <v>124</v>
      </c>
      <c r="F85" s="224"/>
      <c r="G85" s="252">
        <f t="shared" si="4"/>
        <v>14755898</v>
      </c>
      <c r="H85" s="257">
        <f t="shared" si="4"/>
        <v>15538134</v>
      </c>
    </row>
    <row r="86" spans="1:8" s="239" customFormat="1" ht="38.25" x14ac:dyDescent="0.25">
      <c r="A86" s="63" t="s">
        <v>179</v>
      </c>
      <c r="B86" s="224">
        <v>914</v>
      </c>
      <c r="C86" s="224" t="s">
        <v>28</v>
      </c>
      <c r="D86" s="224" t="s">
        <v>22</v>
      </c>
      <c r="E86" s="231" t="s">
        <v>134</v>
      </c>
      <c r="F86" s="224"/>
      <c r="G86" s="252">
        <f t="shared" si="4"/>
        <v>14755898</v>
      </c>
      <c r="H86" s="257">
        <f t="shared" si="4"/>
        <v>15538134</v>
      </c>
    </row>
    <row r="87" spans="1:8" s="239" customFormat="1" ht="25.5" x14ac:dyDescent="0.25">
      <c r="A87" s="46" t="s">
        <v>186</v>
      </c>
      <c r="B87" s="224">
        <v>914</v>
      </c>
      <c r="C87" s="224" t="s">
        <v>28</v>
      </c>
      <c r="D87" s="224" t="s">
        <v>22</v>
      </c>
      <c r="E87" s="231" t="s">
        <v>139</v>
      </c>
      <c r="F87" s="224"/>
      <c r="G87" s="252">
        <f>SUM(G88:G96)</f>
        <v>14755898</v>
      </c>
      <c r="H87" s="257">
        <f>SUM(H88:H96)</f>
        <v>15538134</v>
      </c>
    </row>
    <row r="88" spans="1:8" s="239" customFormat="1" ht="38.25" x14ac:dyDescent="0.25">
      <c r="A88" s="46" t="s">
        <v>222</v>
      </c>
      <c r="B88" s="224">
        <v>914</v>
      </c>
      <c r="C88" s="224" t="s">
        <v>28</v>
      </c>
      <c r="D88" s="224" t="s">
        <v>22</v>
      </c>
      <c r="E88" s="224" t="s">
        <v>187</v>
      </c>
      <c r="F88" s="224" t="s">
        <v>29</v>
      </c>
      <c r="G88" s="252">
        <v>2264000</v>
      </c>
      <c r="H88" s="257">
        <v>2252000</v>
      </c>
    </row>
    <row r="89" spans="1:8" s="239" customFormat="1" ht="51" x14ac:dyDescent="0.25">
      <c r="A89" s="46" t="s">
        <v>223</v>
      </c>
      <c r="B89" s="224">
        <v>914</v>
      </c>
      <c r="C89" s="224" t="s">
        <v>28</v>
      </c>
      <c r="D89" s="224" t="s">
        <v>22</v>
      </c>
      <c r="E89" s="224" t="s">
        <v>140</v>
      </c>
      <c r="F89" s="224" t="s">
        <v>29</v>
      </c>
      <c r="G89" s="252">
        <v>3000000</v>
      </c>
      <c r="H89" s="257">
        <v>3000000</v>
      </c>
    </row>
    <row r="90" spans="1:8" s="239" customFormat="1" ht="38.25" x14ac:dyDescent="0.25">
      <c r="A90" s="46" t="s">
        <v>224</v>
      </c>
      <c r="B90" s="224">
        <v>914</v>
      </c>
      <c r="C90" s="224" t="s">
        <v>28</v>
      </c>
      <c r="D90" s="224" t="s">
        <v>22</v>
      </c>
      <c r="E90" s="224" t="s">
        <v>206</v>
      </c>
      <c r="F90" s="224" t="s">
        <v>29</v>
      </c>
      <c r="G90" s="252">
        <v>1000000</v>
      </c>
      <c r="H90" s="257">
        <v>1000000</v>
      </c>
    </row>
    <row r="91" spans="1:8" s="239" customFormat="1" ht="38.25" x14ac:dyDescent="0.25">
      <c r="A91" s="46" t="s">
        <v>225</v>
      </c>
      <c r="B91" s="224">
        <v>914</v>
      </c>
      <c r="C91" s="224" t="s">
        <v>28</v>
      </c>
      <c r="D91" s="224" t="s">
        <v>22</v>
      </c>
      <c r="E91" s="224" t="s">
        <v>207</v>
      </c>
      <c r="F91" s="224" t="s">
        <v>29</v>
      </c>
      <c r="G91" s="252">
        <v>400000</v>
      </c>
      <c r="H91" s="257">
        <v>500000</v>
      </c>
    </row>
    <row r="92" spans="1:8" s="239" customFormat="1" ht="51" x14ac:dyDescent="0.25">
      <c r="A92" s="46" t="s">
        <v>226</v>
      </c>
      <c r="B92" s="224">
        <v>914</v>
      </c>
      <c r="C92" s="224" t="s">
        <v>28</v>
      </c>
      <c r="D92" s="224" t="s">
        <v>22</v>
      </c>
      <c r="E92" s="224" t="s">
        <v>208</v>
      </c>
      <c r="F92" s="224" t="s">
        <v>29</v>
      </c>
      <c r="G92" s="252">
        <v>7791898</v>
      </c>
      <c r="H92" s="257">
        <v>8536134</v>
      </c>
    </row>
    <row r="93" spans="1:8" s="239" customFormat="1" ht="63.75" hidden="1" x14ac:dyDescent="0.25">
      <c r="A93" s="228" t="s">
        <v>571</v>
      </c>
      <c r="B93" s="224">
        <v>914</v>
      </c>
      <c r="C93" s="224" t="s">
        <v>28</v>
      </c>
      <c r="D93" s="224" t="s">
        <v>22</v>
      </c>
      <c r="E93" s="224" t="s">
        <v>570</v>
      </c>
      <c r="F93" s="224" t="s">
        <v>293</v>
      </c>
      <c r="G93" s="252"/>
      <c r="H93" s="257"/>
    </row>
    <row r="94" spans="1:8" s="239" customFormat="1" ht="51" hidden="1" x14ac:dyDescent="0.25">
      <c r="A94" s="46" t="s">
        <v>572</v>
      </c>
      <c r="B94" s="224">
        <v>914</v>
      </c>
      <c r="C94" s="224" t="s">
        <v>28</v>
      </c>
      <c r="D94" s="224" t="s">
        <v>22</v>
      </c>
      <c r="E94" s="224" t="s">
        <v>573</v>
      </c>
      <c r="F94" s="224" t="s">
        <v>293</v>
      </c>
      <c r="G94" s="252"/>
      <c r="H94" s="257"/>
    </row>
    <row r="95" spans="1:8" s="239" customFormat="1" ht="51" x14ac:dyDescent="0.25">
      <c r="A95" s="46" t="s">
        <v>569</v>
      </c>
      <c r="B95" s="224">
        <v>914</v>
      </c>
      <c r="C95" s="224" t="s">
        <v>28</v>
      </c>
      <c r="D95" s="224" t="s">
        <v>22</v>
      </c>
      <c r="E95" s="224" t="s">
        <v>574</v>
      </c>
      <c r="F95" s="224" t="s">
        <v>29</v>
      </c>
      <c r="G95" s="252">
        <v>100000</v>
      </c>
      <c r="H95" s="257"/>
    </row>
    <row r="96" spans="1:8" s="239" customFormat="1" ht="51" x14ac:dyDescent="0.25">
      <c r="A96" s="46" t="s">
        <v>285</v>
      </c>
      <c r="B96" s="224">
        <v>914</v>
      </c>
      <c r="C96" s="224" t="s">
        <v>28</v>
      </c>
      <c r="D96" s="224" t="s">
        <v>22</v>
      </c>
      <c r="E96" s="224" t="s">
        <v>209</v>
      </c>
      <c r="F96" s="224" t="s">
        <v>29</v>
      </c>
      <c r="G96" s="252">
        <v>200000</v>
      </c>
      <c r="H96" s="257">
        <v>250000</v>
      </c>
    </row>
    <row r="97" spans="1:8" s="243" customFormat="1" ht="25.5" x14ac:dyDescent="0.25">
      <c r="A97" s="19" t="s">
        <v>296</v>
      </c>
      <c r="B97" s="224">
        <v>914</v>
      </c>
      <c r="C97" s="66"/>
      <c r="D97" s="66"/>
      <c r="E97" s="66"/>
      <c r="F97" s="66"/>
      <c r="G97" s="249">
        <f>G99</f>
        <v>3533389</v>
      </c>
      <c r="H97" s="254">
        <f>H99</f>
        <v>3346488</v>
      </c>
    </row>
    <row r="98" spans="1:8" s="243" customFormat="1" x14ac:dyDescent="0.25">
      <c r="A98" s="19" t="s">
        <v>142</v>
      </c>
      <c r="B98" s="224">
        <v>914</v>
      </c>
      <c r="C98" s="224" t="s">
        <v>30</v>
      </c>
      <c r="D98" s="66"/>
      <c r="E98" s="66"/>
      <c r="F98" s="66"/>
      <c r="G98" s="249">
        <f t="shared" ref="G98:H100" si="5">G99</f>
        <v>3533389</v>
      </c>
      <c r="H98" s="254">
        <f t="shared" si="5"/>
        <v>3346488</v>
      </c>
    </row>
    <row r="99" spans="1:8" s="239" customFormat="1" x14ac:dyDescent="0.25">
      <c r="A99" s="63" t="s">
        <v>143</v>
      </c>
      <c r="B99" s="224">
        <v>914</v>
      </c>
      <c r="C99" s="224" t="s">
        <v>30</v>
      </c>
      <c r="D99" s="224" t="s">
        <v>21</v>
      </c>
      <c r="E99" s="224"/>
      <c r="F99" s="224"/>
      <c r="G99" s="252">
        <f t="shared" si="5"/>
        <v>3533389</v>
      </c>
      <c r="H99" s="257">
        <f t="shared" si="5"/>
        <v>3346488</v>
      </c>
    </row>
    <row r="100" spans="1:8" s="239" customFormat="1" ht="51" x14ac:dyDescent="0.25">
      <c r="A100" s="63" t="s">
        <v>148</v>
      </c>
      <c r="B100" s="224">
        <v>914</v>
      </c>
      <c r="C100" s="224" t="s">
        <v>30</v>
      </c>
      <c r="D100" s="224" t="s">
        <v>21</v>
      </c>
      <c r="E100" s="231" t="s">
        <v>124</v>
      </c>
      <c r="F100" s="224"/>
      <c r="G100" s="252">
        <f t="shared" si="5"/>
        <v>3533389</v>
      </c>
      <c r="H100" s="257">
        <f t="shared" si="5"/>
        <v>3346488</v>
      </c>
    </row>
    <row r="101" spans="1:8" s="239" customFormat="1" ht="38.25" x14ac:dyDescent="0.25">
      <c r="A101" s="63" t="s">
        <v>274</v>
      </c>
      <c r="B101" s="224">
        <v>914</v>
      </c>
      <c r="C101" s="224" t="s">
        <v>30</v>
      </c>
      <c r="D101" s="224" t="s">
        <v>21</v>
      </c>
      <c r="E101" s="231" t="s">
        <v>275</v>
      </c>
      <c r="F101" s="224"/>
      <c r="G101" s="252">
        <f>G102+G106</f>
        <v>3533389</v>
      </c>
      <c r="H101" s="257">
        <f>H102+H106</f>
        <v>3346488</v>
      </c>
    </row>
    <row r="102" spans="1:8" s="239" customFormat="1" ht="25.5" x14ac:dyDescent="0.25">
      <c r="A102" s="46" t="s">
        <v>286</v>
      </c>
      <c r="B102" s="224">
        <v>914</v>
      </c>
      <c r="C102" s="224" t="s">
        <v>30</v>
      </c>
      <c r="D102" s="224" t="s">
        <v>21</v>
      </c>
      <c r="E102" s="231" t="s">
        <v>276</v>
      </c>
      <c r="F102" s="224"/>
      <c r="G102" s="252">
        <f>SUM(G103:G105)</f>
        <v>2956550</v>
      </c>
      <c r="H102" s="257">
        <f>SUM(H103:H105)</f>
        <v>2769649</v>
      </c>
    </row>
    <row r="103" spans="1:8" s="239" customFormat="1" ht="76.5" x14ac:dyDescent="0.25">
      <c r="A103" s="46" t="s">
        <v>227</v>
      </c>
      <c r="B103" s="224">
        <v>914</v>
      </c>
      <c r="C103" s="224" t="s">
        <v>30</v>
      </c>
      <c r="D103" s="224" t="s">
        <v>21</v>
      </c>
      <c r="E103" s="224" t="s">
        <v>277</v>
      </c>
      <c r="F103" s="224" t="s">
        <v>681</v>
      </c>
      <c r="G103" s="252">
        <v>1638817</v>
      </c>
      <c r="H103" s="257">
        <v>1638817</v>
      </c>
    </row>
    <row r="104" spans="1:8" s="239" customFormat="1" ht="76.5" hidden="1" x14ac:dyDescent="0.25">
      <c r="A104" s="46" t="s">
        <v>227</v>
      </c>
      <c r="B104" s="224">
        <v>914</v>
      </c>
      <c r="C104" s="224" t="s">
        <v>30</v>
      </c>
      <c r="D104" s="224" t="s">
        <v>21</v>
      </c>
      <c r="E104" s="224" t="s">
        <v>277</v>
      </c>
      <c r="F104" s="224" t="s">
        <v>295</v>
      </c>
      <c r="G104" s="252"/>
      <c r="H104" s="257"/>
    </row>
    <row r="105" spans="1:8" s="239" customFormat="1" ht="51" x14ac:dyDescent="0.25">
      <c r="A105" s="46" t="s">
        <v>188</v>
      </c>
      <c r="B105" s="224">
        <v>914</v>
      </c>
      <c r="C105" s="224" t="s">
        <v>30</v>
      </c>
      <c r="D105" s="224" t="s">
        <v>21</v>
      </c>
      <c r="E105" s="224" t="s">
        <v>277</v>
      </c>
      <c r="F105" s="224" t="s">
        <v>29</v>
      </c>
      <c r="G105" s="252">
        <v>1317733</v>
      </c>
      <c r="H105" s="257">
        <v>1130832</v>
      </c>
    </row>
    <row r="106" spans="1:8" s="239" customFormat="1" ht="38.25" x14ac:dyDescent="0.25">
      <c r="A106" s="46" t="s">
        <v>299</v>
      </c>
      <c r="B106" s="224">
        <v>914</v>
      </c>
      <c r="C106" s="224" t="s">
        <v>30</v>
      </c>
      <c r="D106" s="224" t="s">
        <v>21</v>
      </c>
      <c r="E106" s="231" t="s">
        <v>278</v>
      </c>
      <c r="F106" s="224"/>
      <c r="G106" s="252">
        <f>SUM(G107:G109)</f>
        <v>576839</v>
      </c>
      <c r="H106" s="257">
        <f>SUM(H107:H109)</f>
        <v>576839</v>
      </c>
    </row>
    <row r="107" spans="1:8" s="239" customFormat="1" ht="76.5" x14ac:dyDescent="0.25">
      <c r="A107" s="46" t="s">
        <v>227</v>
      </c>
      <c r="B107" s="224">
        <v>914</v>
      </c>
      <c r="C107" s="224" t="s">
        <v>30</v>
      </c>
      <c r="D107" s="224" t="s">
        <v>21</v>
      </c>
      <c r="E107" s="224" t="s">
        <v>279</v>
      </c>
      <c r="F107" s="224" t="s">
        <v>681</v>
      </c>
      <c r="G107" s="252">
        <v>513436</v>
      </c>
      <c r="H107" s="257">
        <v>513436</v>
      </c>
    </row>
    <row r="108" spans="1:8" s="239" customFormat="1" ht="76.5" hidden="1" x14ac:dyDescent="0.25">
      <c r="A108" s="46" t="s">
        <v>227</v>
      </c>
      <c r="B108" s="224">
        <v>914</v>
      </c>
      <c r="C108" s="224" t="s">
        <v>30</v>
      </c>
      <c r="D108" s="224" t="s">
        <v>21</v>
      </c>
      <c r="E108" s="224" t="s">
        <v>279</v>
      </c>
      <c r="F108" s="224" t="s">
        <v>295</v>
      </c>
      <c r="G108" s="252"/>
      <c r="H108" s="257"/>
    </row>
    <row r="109" spans="1:8" s="239" customFormat="1" ht="51" x14ac:dyDescent="0.25">
      <c r="A109" s="46" t="s">
        <v>188</v>
      </c>
      <c r="B109" s="224">
        <v>914</v>
      </c>
      <c r="C109" s="224" t="s">
        <v>30</v>
      </c>
      <c r="D109" s="224" t="s">
        <v>21</v>
      </c>
      <c r="E109" s="224" t="s">
        <v>279</v>
      </c>
      <c r="F109" s="224" t="s">
        <v>29</v>
      </c>
      <c r="G109" s="252">
        <v>63403</v>
      </c>
      <c r="H109" s="257">
        <v>63403</v>
      </c>
    </row>
    <row r="110" spans="1:8" s="239" customFormat="1" x14ac:dyDescent="0.25">
      <c r="A110" s="19" t="s">
        <v>43</v>
      </c>
      <c r="B110" s="66">
        <v>914</v>
      </c>
      <c r="C110" s="66" t="s">
        <v>31</v>
      </c>
      <c r="D110" s="224"/>
      <c r="E110" s="224"/>
      <c r="F110" s="224"/>
      <c r="G110" s="249">
        <f t="shared" ref="G110:H113" si="6">G111</f>
        <v>309600</v>
      </c>
      <c r="H110" s="254">
        <f t="shared" si="6"/>
        <v>315000</v>
      </c>
    </row>
    <row r="111" spans="1:8" s="239" customFormat="1" x14ac:dyDescent="0.25">
      <c r="A111" s="63" t="s">
        <v>145</v>
      </c>
      <c r="B111" s="224">
        <v>914</v>
      </c>
      <c r="C111" s="224" t="s">
        <v>31</v>
      </c>
      <c r="D111" s="224" t="s">
        <v>21</v>
      </c>
      <c r="E111" s="224"/>
      <c r="F111" s="224"/>
      <c r="G111" s="252">
        <f t="shared" si="6"/>
        <v>309600</v>
      </c>
      <c r="H111" s="257">
        <f t="shared" si="6"/>
        <v>315000</v>
      </c>
    </row>
    <row r="112" spans="1:8" s="239" customFormat="1" ht="51" x14ac:dyDescent="0.25">
      <c r="A112" s="63" t="s">
        <v>148</v>
      </c>
      <c r="B112" s="224">
        <v>914</v>
      </c>
      <c r="C112" s="224" t="s">
        <v>31</v>
      </c>
      <c r="D112" s="224" t="s">
        <v>21</v>
      </c>
      <c r="E112" s="231" t="s">
        <v>124</v>
      </c>
      <c r="F112" s="224"/>
      <c r="G112" s="252">
        <f t="shared" si="6"/>
        <v>309600</v>
      </c>
      <c r="H112" s="257">
        <f t="shared" si="6"/>
        <v>315000</v>
      </c>
    </row>
    <row r="113" spans="1:8" s="239" customFormat="1" ht="38.25" x14ac:dyDescent="0.25">
      <c r="A113" s="63" t="s">
        <v>189</v>
      </c>
      <c r="B113" s="224">
        <v>914</v>
      </c>
      <c r="C113" s="224" t="s">
        <v>31</v>
      </c>
      <c r="D113" s="224" t="s">
        <v>21</v>
      </c>
      <c r="E113" s="231" t="s">
        <v>125</v>
      </c>
      <c r="F113" s="224"/>
      <c r="G113" s="252">
        <f t="shared" si="6"/>
        <v>309600</v>
      </c>
      <c r="H113" s="257">
        <f t="shared" si="6"/>
        <v>315000</v>
      </c>
    </row>
    <row r="114" spans="1:8" s="239" customFormat="1" ht="25.5" x14ac:dyDescent="0.25">
      <c r="A114" s="46" t="s">
        <v>191</v>
      </c>
      <c r="B114" s="224">
        <v>914</v>
      </c>
      <c r="C114" s="224" t="s">
        <v>31</v>
      </c>
      <c r="D114" s="224" t="s">
        <v>21</v>
      </c>
      <c r="E114" s="231" t="s">
        <v>190</v>
      </c>
      <c r="F114" s="224"/>
      <c r="G114" s="252">
        <f>SUM(G115:G115)</f>
        <v>309600</v>
      </c>
      <c r="H114" s="257">
        <f>SUM(H115:H115)</f>
        <v>315000</v>
      </c>
    </row>
    <row r="115" spans="1:8" s="239" customFormat="1" ht="25.5" x14ac:dyDescent="0.25">
      <c r="A115" s="46" t="s">
        <v>193</v>
      </c>
      <c r="B115" s="224">
        <v>914</v>
      </c>
      <c r="C115" s="224" t="s">
        <v>31</v>
      </c>
      <c r="D115" s="224" t="s">
        <v>21</v>
      </c>
      <c r="E115" s="224" t="s">
        <v>194</v>
      </c>
      <c r="F115" s="224" t="s">
        <v>682</v>
      </c>
      <c r="G115" s="252">
        <v>309600</v>
      </c>
      <c r="H115" s="257">
        <v>315000</v>
      </c>
    </row>
    <row r="116" spans="1:8" s="239" customFormat="1" x14ac:dyDescent="0.25">
      <c r="A116" s="63" t="s">
        <v>195</v>
      </c>
      <c r="B116" s="224">
        <v>914</v>
      </c>
      <c r="C116" s="224" t="s">
        <v>75</v>
      </c>
      <c r="D116" s="224"/>
      <c r="E116" s="224"/>
      <c r="F116" s="224"/>
      <c r="G116" s="252">
        <f t="shared" ref="G116:H118" si="7">G117</f>
        <v>10050000</v>
      </c>
      <c r="H116" s="257">
        <f t="shared" si="7"/>
        <v>10050000</v>
      </c>
    </row>
    <row r="117" spans="1:8" s="239" customFormat="1" x14ac:dyDescent="0.25">
      <c r="A117" s="63" t="s">
        <v>196</v>
      </c>
      <c r="B117" s="224">
        <v>914</v>
      </c>
      <c r="C117" s="224" t="s">
        <v>75</v>
      </c>
      <c r="D117" s="224" t="s">
        <v>25</v>
      </c>
      <c r="E117" s="224"/>
      <c r="F117" s="224"/>
      <c r="G117" s="252">
        <f t="shared" si="7"/>
        <v>10050000</v>
      </c>
      <c r="H117" s="257">
        <f t="shared" si="7"/>
        <v>10050000</v>
      </c>
    </row>
    <row r="118" spans="1:8" s="239" customFormat="1" ht="51" x14ac:dyDescent="0.25">
      <c r="A118" s="63" t="s">
        <v>148</v>
      </c>
      <c r="B118" s="224">
        <v>914</v>
      </c>
      <c r="C118" s="224" t="s">
        <v>75</v>
      </c>
      <c r="D118" s="224" t="s">
        <v>25</v>
      </c>
      <c r="E118" s="231" t="s">
        <v>124</v>
      </c>
      <c r="F118" s="224"/>
      <c r="G118" s="252">
        <f t="shared" si="7"/>
        <v>10050000</v>
      </c>
      <c r="H118" s="257">
        <f t="shared" si="7"/>
        <v>10050000</v>
      </c>
    </row>
    <row r="119" spans="1:8" s="239" customFormat="1" ht="38.25" x14ac:dyDescent="0.25">
      <c r="A119" s="63" t="s">
        <v>274</v>
      </c>
      <c r="B119" s="224">
        <v>914</v>
      </c>
      <c r="C119" s="224" t="s">
        <v>75</v>
      </c>
      <c r="D119" s="224" t="s">
        <v>25</v>
      </c>
      <c r="E119" s="231" t="s">
        <v>275</v>
      </c>
      <c r="F119" s="224"/>
      <c r="G119" s="252">
        <f>G120+G122</f>
        <v>10050000</v>
      </c>
      <c r="H119" s="257">
        <f>H120+H122</f>
        <v>10050000</v>
      </c>
    </row>
    <row r="120" spans="1:8" s="239" customFormat="1" ht="25.5" x14ac:dyDescent="0.25">
      <c r="A120" s="46" t="s">
        <v>228</v>
      </c>
      <c r="B120" s="224">
        <v>914</v>
      </c>
      <c r="C120" s="224" t="s">
        <v>75</v>
      </c>
      <c r="D120" s="224" t="s">
        <v>25</v>
      </c>
      <c r="E120" s="231" t="s">
        <v>297</v>
      </c>
      <c r="F120" s="224"/>
      <c r="G120" s="252">
        <f>SUM(G121:G121)</f>
        <v>10000000</v>
      </c>
      <c r="H120" s="257">
        <f>SUM(H121:H121)</f>
        <v>10000000</v>
      </c>
    </row>
    <row r="121" spans="1:8" s="239" customFormat="1" ht="51" x14ac:dyDescent="0.25">
      <c r="A121" s="46" t="s">
        <v>229</v>
      </c>
      <c r="B121" s="224">
        <v>914</v>
      </c>
      <c r="C121" s="224" t="s">
        <v>75</v>
      </c>
      <c r="D121" s="224" t="s">
        <v>25</v>
      </c>
      <c r="E121" s="224" t="s">
        <v>298</v>
      </c>
      <c r="F121" s="224" t="s">
        <v>683</v>
      </c>
      <c r="G121" s="252">
        <v>10000000</v>
      </c>
      <c r="H121" s="257">
        <v>10000000</v>
      </c>
    </row>
    <row r="122" spans="1:8" s="239" customFormat="1" ht="51" x14ac:dyDescent="0.25">
      <c r="A122" s="43" t="s">
        <v>575</v>
      </c>
      <c r="B122" s="224">
        <v>914</v>
      </c>
      <c r="C122" s="224" t="s">
        <v>75</v>
      </c>
      <c r="D122" s="224" t="s">
        <v>25</v>
      </c>
      <c r="E122" s="229" t="s">
        <v>578</v>
      </c>
      <c r="F122" s="224" t="s">
        <v>29</v>
      </c>
      <c r="G122" s="252">
        <v>50000</v>
      </c>
      <c r="H122" s="257">
        <v>50000</v>
      </c>
    </row>
    <row r="123" spans="1:8" s="239" customFormat="1" ht="25.5" hidden="1" x14ac:dyDescent="0.25">
      <c r="A123" s="63" t="s">
        <v>198</v>
      </c>
      <c r="B123" s="224">
        <v>914</v>
      </c>
      <c r="C123" s="224" t="s">
        <v>24</v>
      </c>
      <c r="D123" s="224"/>
      <c r="E123" s="224"/>
      <c r="F123" s="224"/>
      <c r="G123" s="252">
        <f t="shared" ref="G123:H126" si="8">G124</f>
        <v>0</v>
      </c>
      <c r="H123" s="257">
        <f t="shared" si="8"/>
        <v>0</v>
      </c>
    </row>
    <row r="124" spans="1:8" s="239" customFormat="1" ht="25.5" hidden="1" x14ac:dyDescent="0.25">
      <c r="A124" s="63" t="s">
        <v>197</v>
      </c>
      <c r="B124" s="224">
        <v>914</v>
      </c>
      <c r="C124" s="224" t="s">
        <v>24</v>
      </c>
      <c r="D124" s="224" t="s">
        <v>21</v>
      </c>
      <c r="E124" s="224"/>
      <c r="F124" s="224"/>
      <c r="G124" s="252">
        <f t="shared" si="8"/>
        <v>0</v>
      </c>
      <c r="H124" s="257">
        <f t="shared" si="8"/>
        <v>0</v>
      </c>
    </row>
    <row r="125" spans="1:8" ht="51" hidden="1" x14ac:dyDescent="0.25">
      <c r="A125" s="15" t="s">
        <v>148</v>
      </c>
      <c r="B125" s="224">
        <v>914</v>
      </c>
      <c r="C125" s="16" t="s">
        <v>24</v>
      </c>
      <c r="D125" s="16" t="s">
        <v>21</v>
      </c>
      <c r="E125" s="17" t="s">
        <v>124</v>
      </c>
      <c r="F125" s="16"/>
      <c r="G125" s="251">
        <f t="shared" si="8"/>
        <v>0</v>
      </c>
      <c r="H125" s="256">
        <f t="shared" si="8"/>
        <v>0</v>
      </c>
    </row>
    <row r="126" spans="1:8" ht="25.5" hidden="1" x14ac:dyDescent="0.25">
      <c r="A126" s="15" t="s">
        <v>58</v>
      </c>
      <c r="B126" s="224">
        <v>914</v>
      </c>
      <c r="C126" s="16" t="s">
        <v>24</v>
      </c>
      <c r="D126" s="16" t="s">
        <v>21</v>
      </c>
      <c r="E126" s="17" t="s">
        <v>199</v>
      </c>
      <c r="F126" s="16"/>
      <c r="G126" s="251">
        <f t="shared" si="8"/>
        <v>0</v>
      </c>
      <c r="H126" s="256">
        <f t="shared" si="8"/>
        <v>0</v>
      </c>
    </row>
    <row r="127" spans="1:8" ht="25.5" hidden="1" x14ac:dyDescent="0.25">
      <c r="A127" s="22" t="s">
        <v>200</v>
      </c>
      <c r="B127" s="224">
        <v>914</v>
      </c>
      <c r="C127" s="16" t="s">
        <v>24</v>
      </c>
      <c r="D127" s="16" t="s">
        <v>21</v>
      </c>
      <c r="E127" s="17" t="s">
        <v>201</v>
      </c>
      <c r="F127" s="16"/>
      <c r="G127" s="251">
        <f>SUM(G128:G128)</f>
        <v>0</v>
      </c>
      <c r="H127" s="256">
        <f>SUM(H128:H128)</f>
        <v>0</v>
      </c>
    </row>
    <row r="128" spans="1:8" ht="25.5" hidden="1" x14ac:dyDescent="0.25">
      <c r="A128" s="23" t="s">
        <v>287</v>
      </c>
      <c r="B128" s="224">
        <v>914</v>
      </c>
      <c r="C128" s="16" t="s">
        <v>24</v>
      </c>
      <c r="D128" s="16" t="s">
        <v>21</v>
      </c>
      <c r="E128" s="16" t="s">
        <v>202</v>
      </c>
      <c r="F128" s="16" t="s">
        <v>684</v>
      </c>
      <c r="G128" s="251"/>
      <c r="H128" s="256"/>
    </row>
    <row r="133" spans="1:6" x14ac:dyDescent="0.25">
      <c r="A133" s="10" t="s">
        <v>192</v>
      </c>
      <c r="D133" s="10"/>
      <c r="F133" s="10"/>
    </row>
    <row r="134" spans="1:6" x14ac:dyDescent="0.25">
      <c r="A134" s="10" t="s">
        <v>583</v>
      </c>
      <c r="D134" s="10"/>
      <c r="F134" s="10"/>
    </row>
    <row r="135" spans="1:6" x14ac:dyDescent="0.25">
      <c r="E135" s="11"/>
    </row>
    <row r="136" spans="1:6" x14ac:dyDescent="0.25">
      <c r="E136" s="11"/>
    </row>
  </sheetData>
  <mergeCells count="23">
    <mergeCell ref="K16:P16"/>
    <mergeCell ref="H14:H15"/>
    <mergeCell ref="E6:H6"/>
    <mergeCell ref="E7:H7"/>
    <mergeCell ref="E8:I8"/>
    <mergeCell ref="A12:G12"/>
    <mergeCell ref="K13:P13"/>
    <mergeCell ref="A14:A15"/>
    <mergeCell ref="B14:B15"/>
    <mergeCell ref="C14:C15"/>
    <mergeCell ref="D14:D15"/>
    <mergeCell ref="E14:E15"/>
    <mergeCell ref="F14:F15"/>
    <mergeCell ref="G14:G15"/>
    <mergeCell ref="K14:P14"/>
    <mergeCell ref="A10:G10"/>
    <mergeCell ref="E1:H1"/>
    <mergeCell ref="E2:H2"/>
    <mergeCell ref="E3:H3"/>
    <mergeCell ref="E4:H4"/>
    <mergeCell ref="K15:P15"/>
    <mergeCell ref="A11:G11"/>
    <mergeCell ref="E5:I5"/>
  </mergeCells>
  <pageMargins left="0.25" right="0.25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opLeftCell="A5" zoomScaleNormal="100" zoomScaleSheetLayoutView="100" workbookViewId="0">
      <selection activeCell="A11" sqref="A11:F11"/>
    </sheetView>
  </sheetViews>
  <sheetFormatPr defaultRowHeight="16.5" x14ac:dyDescent="0.25"/>
  <cols>
    <col min="1" max="1" width="52.28515625" style="64" customWidth="1"/>
    <col min="2" max="2" width="6.140625" style="2" customWidth="1"/>
    <col min="3" max="3" width="7.140625" style="2" customWidth="1"/>
    <col min="4" max="4" width="13" style="6" customWidth="1"/>
    <col min="5" max="5" width="8" style="2" customWidth="1"/>
    <col min="6" max="6" width="18.42578125" style="2" customWidth="1"/>
    <col min="7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x14ac:dyDescent="0.2">
      <c r="B1" s="208" t="s">
        <v>586</v>
      </c>
      <c r="C1" s="262"/>
      <c r="D1" s="263"/>
      <c r="E1" s="264"/>
    </row>
    <row r="2" spans="1:7" x14ac:dyDescent="0.25">
      <c r="B2" s="264" t="s">
        <v>587</v>
      </c>
      <c r="C2" s="264"/>
      <c r="D2" s="264"/>
      <c r="E2" s="262"/>
    </row>
    <row r="3" spans="1:7" x14ac:dyDescent="0.25">
      <c r="B3" s="264" t="s">
        <v>146</v>
      </c>
      <c r="C3" s="264"/>
      <c r="D3" s="264"/>
      <c r="E3" s="262"/>
    </row>
    <row r="4" spans="1:7" x14ac:dyDescent="0.25">
      <c r="B4" s="264" t="s">
        <v>688</v>
      </c>
      <c r="C4" s="264"/>
      <c r="D4" s="264"/>
      <c r="E4" s="262"/>
    </row>
    <row r="5" spans="1:7" x14ac:dyDescent="0.25">
      <c r="B5" s="264" t="s">
        <v>588</v>
      </c>
      <c r="C5" s="264"/>
      <c r="D5" s="264"/>
      <c r="E5" s="262"/>
    </row>
    <row r="6" spans="1:7" x14ac:dyDescent="0.25">
      <c r="A6" s="261"/>
      <c r="B6" s="379" t="s">
        <v>270</v>
      </c>
      <c r="C6" s="379"/>
      <c r="D6" s="379"/>
      <c r="E6" s="379"/>
      <c r="F6" s="379"/>
    </row>
    <row r="7" spans="1:7" x14ac:dyDescent="0.25">
      <c r="A7" s="261"/>
      <c r="B7" s="264" t="s">
        <v>589</v>
      </c>
      <c r="C7" s="264"/>
      <c r="D7" s="264"/>
      <c r="E7" s="264"/>
      <c r="F7" s="264"/>
    </row>
    <row r="8" spans="1:7" ht="15" customHeight="1" x14ac:dyDescent="0.25">
      <c r="A8" s="60"/>
      <c r="B8" s="379" t="s">
        <v>709</v>
      </c>
      <c r="C8" s="379"/>
      <c r="D8" s="379"/>
      <c r="E8" s="379"/>
    </row>
    <row r="9" spans="1:7" hidden="1" x14ac:dyDescent="0.25">
      <c r="A9" s="60"/>
      <c r="B9" s="265"/>
      <c r="C9" s="265"/>
      <c r="D9" s="265"/>
      <c r="E9" s="265"/>
    </row>
    <row r="10" spans="1:7" x14ac:dyDescent="0.25">
      <c r="A10" s="60"/>
      <c r="B10" s="292"/>
      <c r="C10" s="292"/>
      <c r="D10" s="292"/>
      <c r="E10" s="292"/>
    </row>
    <row r="11" spans="1:7" x14ac:dyDescent="0.25">
      <c r="A11" s="359" t="s">
        <v>592</v>
      </c>
      <c r="B11" s="359"/>
      <c r="C11" s="359"/>
      <c r="D11" s="359"/>
      <c r="E11" s="359"/>
      <c r="F11" s="359"/>
    </row>
    <row r="12" spans="1:7" x14ac:dyDescent="0.25">
      <c r="A12" s="271" t="s">
        <v>593</v>
      </c>
      <c r="B12" s="271"/>
      <c r="C12" s="271"/>
      <c r="D12" s="271"/>
    </row>
    <row r="13" spans="1:7" x14ac:dyDescent="0.25">
      <c r="A13" s="270" t="s">
        <v>594</v>
      </c>
      <c r="B13" s="268"/>
      <c r="C13" s="268"/>
      <c r="D13" s="268"/>
      <c r="E13" s="268"/>
      <c r="F13" s="268"/>
      <c r="G13" s="10"/>
    </row>
    <row r="14" spans="1:7" x14ac:dyDescent="0.25">
      <c r="A14" s="380" t="s">
        <v>596</v>
      </c>
      <c r="B14" s="380"/>
      <c r="C14" s="380"/>
      <c r="D14" s="380"/>
    </row>
    <row r="15" spans="1:7" ht="12" customHeight="1" thickBot="1" x14ac:dyDescent="0.3">
      <c r="A15" s="382" t="s">
        <v>585</v>
      </c>
      <c r="B15" s="382"/>
      <c r="C15" s="382"/>
      <c r="D15" s="382"/>
    </row>
    <row r="16" spans="1:7" ht="17.25" hidden="1" thickBot="1" x14ac:dyDescent="0.3">
      <c r="A16" s="61"/>
      <c r="B16" s="3"/>
      <c r="C16" s="3"/>
      <c r="D16" s="4"/>
    </row>
    <row r="17" spans="1:6" ht="17.25" hidden="1" thickBot="1" x14ac:dyDescent="0.3">
      <c r="A17" s="62"/>
      <c r="B17" s="5"/>
      <c r="C17" s="5"/>
      <c r="D17" s="381"/>
      <c r="E17" s="381"/>
      <c r="F17" s="266" t="s">
        <v>33</v>
      </c>
    </row>
    <row r="18" spans="1:6" x14ac:dyDescent="0.25">
      <c r="A18" s="363" t="s">
        <v>119</v>
      </c>
      <c r="B18" s="365" t="s">
        <v>17</v>
      </c>
      <c r="C18" s="367" t="s">
        <v>18</v>
      </c>
      <c r="D18" s="365" t="s">
        <v>19</v>
      </c>
      <c r="E18" s="367" t="s">
        <v>20</v>
      </c>
      <c r="F18" s="369" t="s">
        <v>506</v>
      </c>
    </row>
    <row r="19" spans="1:6" ht="17.25" thickBot="1" x14ac:dyDescent="0.3">
      <c r="A19" s="364"/>
      <c r="B19" s="366"/>
      <c r="C19" s="368"/>
      <c r="D19" s="366"/>
      <c r="E19" s="368"/>
      <c r="F19" s="370"/>
    </row>
    <row r="20" spans="1:6" s="59" customFormat="1" ht="17.25" thickBot="1" x14ac:dyDescent="0.3">
      <c r="A20" s="58" t="s">
        <v>122</v>
      </c>
      <c r="B20" s="237"/>
      <c r="C20" s="237"/>
      <c r="D20" s="237" t="s">
        <v>123</v>
      </c>
      <c r="E20" s="237"/>
      <c r="F20" s="233">
        <f>F21+F31+F102</f>
        <v>43886600</v>
      </c>
    </row>
    <row r="21" spans="1:6" s="57" customFormat="1" ht="25.5" x14ac:dyDescent="0.25">
      <c r="A21" s="56" t="s">
        <v>290</v>
      </c>
      <c r="B21" s="241"/>
      <c r="C21" s="241"/>
      <c r="D21" s="241"/>
      <c r="E21" s="241"/>
      <c r="F21" s="234">
        <f>F22</f>
        <v>1386644</v>
      </c>
    </row>
    <row r="22" spans="1:6" x14ac:dyDescent="0.25">
      <c r="A22" s="19" t="s">
        <v>34</v>
      </c>
      <c r="B22" s="66" t="s">
        <v>21</v>
      </c>
      <c r="C22" s="66"/>
      <c r="D22" s="66"/>
      <c r="E22" s="66"/>
      <c r="F22" s="230">
        <f>F23</f>
        <v>1386644</v>
      </c>
    </row>
    <row r="23" spans="1:6" s="1" customFormat="1" ht="38.25" x14ac:dyDescent="0.25">
      <c r="A23" s="20" t="s">
        <v>35</v>
      </c>
      <c r="B23" s="244" t="s">
        <v>21</v>
      </c>
      <c r="C23" s="244" t="s">
        <v>22</v>
      </c>
      <c r="D23" s="244"/>
      <c r="E23" s="244"/>
      <c r="F23" s="235">
        <f>F24</f>
        <v>1386644</v>
      </c>
    </row>
    <row r="24" spans="1:6" ht="51" x14ac:dyDescent="0.25">
      <c r="A24" s="15" t="s">
        <v>149</v>
      </c>
      <c r="B24" s="16" t="s">
        <v>21</v>
      </c>
      <c r="C24" s="16" t="s">
        <v>22</v>
      </c>
      <c r="D24" s="17" t="s">
        <v>124</v>
      </c>
      <c r="E24" s="16"/>
      <c r="F24" s="18">
        <f>F25</f>
        <v>1386644</v>
      </c>
    </row>
    <row r="25" spans="1:6" ht="25.5" x14ac:dyDescent="0.25">
      <c r="A25" s="15" t="s">
        <v>58</v>
      </c>
      <c r="B25" s="16" t="s">
        <v>21</v>
      </c>
      <c r="C25" s="16" t="s">
        <v>22</v>
      </c>
      <c r="D25" s="17" t="s">
        <v>150</v>
      </c>
      <c r="E25" s="16"/>
      <c r="F25" s="18">
        <f>F26</f>
        <v>1386644</v>
      </c>
    </row>
    <row r="26" spans="1:6" ht="38.25" x14ac:dyDescent="0.25">
      <c r="A26" s="22" t="s">
        <v>151</v>
      </c>
      <c r="B26" s="16" t="s">
        <v>21</v>
      </c>
      <c r="C26" s="16" t="s">
        <v>22</v>
      </c>
      <c r="D26" s="17" t="s">
        <v>152</v>
      </c>
      <c r="E26" s="16"/>
      <c r="F26" s="18">
        <f>SUM(F27:F30)</f>
        <v>1386644</v>
      </c>
    </row>
    <row r="27" spans="1:6" ht="114.75" x14ac:dyDescent="0.25">
      <c r="A27" s="14" t="s">
        <v>153</v>
      </c>
      <c r="B27" s="16" t="s">
        <v>21</v>
      </c>
      <c r="C27" s="16" t="s">
        <v>22</v>
      </c>
      <c r="D27" s="16" t="s">
        <v>154</v>
      </c>
      <c r="E27" s="16" t="s">
        <v>681</v>
      </c>
      <c r="F27" s="18">
        <v>294908</v>
      </c>
    </row>
    <row r="28" spans="1:6" ht="114.75" hidden="1" x14ac:dyDescent="0.25">
      <c r="A28" s="14" t="s">
        <v>153</v>
      </c>
      <c r="B28" s="16" t="s">
        <v>21</v>
      </c>
      <c r="C28" s="16" t="s">
        <v>22</v>
      </c>
      <c r="D28" s="16" t="s">
        <v>154</v>
      </c>
      <c r="E28" s="16" t="s">
        <v>292</v>
      </c>
      <c r="F28" s="18"/>
    </row>
    <row r="29" spans="1:6" ht="63.75" x14ac:dyDescent="0.25">
      <c r="A29" s="23" t="s">
        <v>155</v>
      </c>
      <c r="B29" s="16" t="s">
        <v>21</v>
      </c>
      <c r="C29" s="16" t="s">
        <v>22</v>
      </c>
      <c r="D29" s="16" t="s">
        <v>154</v>
      </c>
      <c r="E29" s="16" t="s">
        <v>29</v>
      </c>
      <c r="F29" s="18">
        <v>1090736</v>
      </c>
    </row>
    <row r="30" spans="1:6" ht="51" x14ac:dyDescent="0.25">
      <c r="A30" s="46" t="s">
        <v>157</v>
      </c>
      <c r="B30" s="224" t="s">
        <v>21</v>
      </c>
      <c r="C30" s="224" t="s">
        <v>22</v>
      </c>
      <c r="D30" s="224" t="s">
        <v>154</v>
      </c>
      <c r="E30" s="224" t="s">
        <v>680</v>
      </c>
      <c r="F30" s="227">
        <v>1000</v>
      </c>
    </row>
    <row r="31" spans="1:6" ht="25.5" x14ac:dyDescent="0.25">
      <c r="A31" s="56" t="s">
        <v>691</v>
      </c>
      <c r="B31" s="66"/>
      <c r="C31" s="66"/>
      <c r="D31" s="66"/>
      <c r="E31" s="66"/>
      <c r="F31" s="230">
        <f>F32+F38+F43+F51+F75+F115+F121+F128</f>
        <v>39177536</v>
      </c>
    </row>
    <row r="32" spans="1:6" x14ac:dyDescent="0.25">
      <c r="A32" s="19" t="s">
        <v>158</v>
      </c>
      <c r="B32" s="244" t="s">
        <v>21</v>
      </c>
      <c r="C32" s="244" t="s">
        <v>75</v>
      </c>
      <c r="D32" s="244"/>
      <c r="E32" s="244"/>
      <c r="F32" s="235">
        <f>F35</f>
        <v>261000</v>
      </c>
    </row>
    <row r="33" spans="1:6" ht="51" x14ac:dyDescent="0.25">
      <c r="A33" s="15" t="s">
        <v>148</v>
      </c>
      <c r="B33" s="16" t="s">
        <v>21</v>
      </c>
      <c r="C33" s="16" t="s">
        <v>75</v>
      </c>
      <c r="D33" s="17" t="s">
        <v>124</v>
      </c>
      <c r="E33" s="16"/>
      <c r="F33" s="18">
        <f>F35</f>
        <v>261000</v>
      </c>
    </row>
    <row r="34" spans="1:6" ht="25.5" x14ac:dyDescent="0.25">
      <c r="A34" s="15" t="s">
        <v>58</v>
      </c>
      <c r="B34" s="16" t="s">
        <v>21</v>
      </c>
      <c r="C34" s="16" t="s">
        <v>75</v>
      </c>
      <c r="D34" s="17" t="s">
        <v>150</v>
      </c>
      <c r="E34" s="16"/>
      <c r="F34" s="18">
        <f>F35</f>
        <v>261000</v>
      </c>
    </row>
    <row r="35" spans="1:6" ht="38.25" x14ac:dyDescent="0.25">
      <c r="A35" s="21" t="s">
        <v>159</v>
      </c>
      <c r="B35" s="16" t="s">
        <v>21</v>
      </c>
      <c r="C35" s="16" t="s">
        <v>75</v>
      </c>
      <c r="D35" s="16" t="s">
        <v>156</v>
      </c>
      <c r="E35" s="16"/>
      <c r="F35" s="18">
        <f>SUM(F36:F37)</f>
        <v>261000</v>
      </c>
    </row>
    <row r="36" spans="1:6" ht="38.25" x14ac:dyDescent="0.25">
      <c r="A36" s="23" t="s">
        <v>161</v>
      </c>
      <c r="B36" s="16" t="s">
        <v>21</v>
      </c>
      <c r="C36" s="16" t="s">
        <v>75</v>
      </c>
      <c r="D36" s="16" t="s">
        <v>203</v>
      </c>
      <c r="E36" s="16" t="s">
        <v>680</v>
      </c>
      <c r="F36" s="18">
        <v>50000</v>
      </c>
    </row>
    <row r="37" spans="1:6" ht="63.75" x14ac:dyDescent="0.25">
      <c r="A37" s="23" t="s">
        <v>160</v>
      </c>
      <c r="B37" s="16" t="s">
        <v>21</v>
      </c>
      <c r="C37" s="16" t="s">
        <v>75</v>
      </c>
      <c r="D37" s="16" t="s">
        <v>204</v>
      </c>
      <c r="E37" s="16" t="s">
        <v>680</v>
      </c>
      <c r="F37" s="18">
        <v>211000</v>
      </c>
    </row>
    <row r="38" spans="1:6" x14ac:dyDescent="0.25">
      <c r="A38" s="19" t="s">
        <v>36</v>
      </c>
      <c r="B38" s="244" t="s">
        <v>21</v>
      </c>
      <c r="C38" s="244" t="s">
        <v>24</v>
      </c>
      <c r="D38" s="244"/>
      <c r="E38" s="244"/>
      <c r="F38" s="235">
        <f>F41</f>
        <v>1055000</v>
      </c>
    </row>
    <row r="39" spans="1:6" ht="51" x14ac:dyDescent="0.25">
      <c r="A39" s="15" t="s">
        <v>148</v>
      </c>
      <c r="B39" s="16" t="s">
        <v>21</v>
      </c>
      <c r="C39" s="16" t="s">
        <v>24</v>
      </c>
      <c r="D39" s="17" t="s">
        <v>552</v>
      </c>
      <c r="E39" s="16"/>
      <c r="F39" s="18">
        <f>F41</f>
        <v>1055000</v>
      </c>
    </row>
    <row r="40" spans="1:6" ht="38.25" x14ac:dyDescent="0.25">
      <c r="A40" s="15" t="s">
        <v>179</v>
      </c>
      <c r="B40" s="16" t="s">
        <v>21</v>
      </c>
      <c r="C40" s="16" t="s">
        <v>24</v>
      </c>
      <c r="D40" s="17" t="s">
        <v>553</v>
      </c>
      <c r="E40" s="16"/>
      <c r="F40" s="18">
        <f>F41</f>
        <v>1055000</v>
      </c>
    </row>
    <row r="41" spans="1:6" s="69" customFormat="1" ht="38.25" x14ac:dyDescent="0.25">
      <c r="A41" s="22" t="s">
        <v>181</v>
      </c>
      <c r="B41" s="16" t="s">
        <v>21</v>
      </c>
      <c r="C41" s="16" t="s">
        <v>24</v>
      </c>
      <c r="D41" s="17" t="s">
        <v>554</v>
      </c>
      <c r="E41" s="16"/>
      <c r="F41" s="18">
        <f>SUM(F42:F42)</f>
        <v>1055000</v>
      </c>
    </row>
    <row r="42" spans="1:6" ht="51" x14ac:dyDescent="0.25">
      <c r="A42" s="46" t="s">
        <v>221</v>
      </c>
      <c r="B42" s="16" t="s">
        <v>21</v>
      </c>
      <c r="C42" s="16" t="s">
        <v>24</v>
      </c>
      <c r="D42" s="16" t="s">
        <v>555</v>
      </c>
      <c r="E42" s="16" t="s">
        <v>29</v>
      </c>
      <c r="F42" s="18">
        <v>1055000</v>
      </c>
    </row>
    <row r="43" spans="1:6" x14ac:dyDescent="0.25">
      <c r="A43" s="19" t="s">
        <v>37</v>
      </c>
      <c r="B43" s="66" t="s">
        <v>25</v>
      </c>
      <c r="C43" s="66"/>
      <c r="D43" s="66"/>
      <c r="E43" s="66"/>
      <c r="F43" s="230">
        <f>F44</f>
        <v>341800</v>
      </c>
    </row>
    <row r="44" spans="1:6" x14ac:dyDescent="0.25">
      <c r="A44" s="63" t="s">
        <v>126</v>
      </c>
      <c r="B44" s="224" t="s">
        <v>25</v>
      </c>
      <c r="C44" s="224" t="s">
        <v>22</v>
      </c>
      <c r="D44" s="224"/>
      <c r="E44" s="224"/>
      <c r="F44" s="227">
        <f>F45</f>
        <v>341800</v>
      </c>
    </row>
    <row r="45" spans="1:6" ht="51" x14ac:dyDescent="0.25">
      <c r="A45" s="15" t="s">
        <v>148</v>
      </c>
      <c r="B45" s="16" t="s">
        <v>25</v>
      </c>
      <c r="C45" s="16" t="s">
        <v>22</v>
      </c>
      <c r="D45" s="17" t="s">
        <v>124</v>
      </c>
      <c r="E45" s="16"/>
      <c r="F45" s="18">
        <f>F46</f>
        <v>341800</v>
      </c>
    </row>
    <row r="46" spans="1:6" ht="38.25" x14ac:dyDescent="0.25">
      <c r="A46" s="15" t="s">
        <v>273</v>
      </c>
      <c r="B46" s="16" t="s">
        <v>25</v>
      </c>
      <c r="C46" s="16" t="s">
        <v>22</v>
      </c>
      <c r="D46" s="17" t="s">
        <v>127</v>
      </c>
      <c r="E46" s="16"/>
      <c r="F46" s="18">
        <f>F47</f>
        <v>341800</v>
      </c>
    </row>
    <row r="47" spans="1:6" ht="38.25" x14ac:dyDescent="0.25">
      <c r="A47" s="22" t="s">
        <v>164</v>
      </c>
      <c r="B47" s="16" t="s">
        <v>25</v>
      </c>
      <c r="C47" s="16" t="s">
        <v>22</v>
      </c>
      <c r="D47" s="17" t="s">
        <v>144</v>
      </c>
      <c r="E47" s="16"/>
      <c r="F47" s="18">
        <f>SUM(F48:F50)</f>
        <v>341800</v>
      </c>
    </row>
    <row r="48" spans="1:6" ht="76.5" x14ac:dyDescent="0.25">
      <c r="A48" s="23" t="s">
        <v>165</v>
      </c>
      <c r="B48" s="16" t="s">
        <v>25</v>
      </c>
      <c r="C48" s="16" t="s">
        <v>22</v>
      </c>
      <c r="D48" s="16" t="s">
        <v>166</v>
      </c>
      <c r="E48" s="16" t="s">
        <v>681</v>
      </c>
      <c r="F48" s="18">
        <v>325200</v>
      </c>
    </row>
    <row r="49" spans="1:6" s="69" customFormat="1" ht="76.5" hidden="1" x14ac:dyDescent="0.25">
      <c r="A49" s="23" t="s">
        <v>165</v>
      </c>
      <c r="B49" s="16" t="s">
        <v>25</v>
      </c>
      <c r="C49" s="16" t="s">
        <v>22</v>
      </c>
      <c r="D49" s="16" t="s">
        <v>166</v>
      </c>
      <c r="E49" s="16" t="s">
        <v>292</v>
      </c>
      <c r="F49" s="18"/>
    </row>
    <row r="50" spans="1:6" ht="51" x14ac:dyDescent="0.25">
      <c r="A50" s="23" t="s">
        <v>128</v>
      </c>
      <c r="B50" s="16" t="s">
        <v>25</v>
      </c>
      <c r="C50" s="16" t="s">
        <v>22</v>
      </c>
      <c r="D50" s="16" t="s">
        <v>166</v>
      </c>
      <c r="E50" s="16" t="s">
        <v>29</v>
      </c>
      <c r="F50" s="18">
        <v>16600</v>
      </c>
    </row>
    <row r="51" spans="1:6" x14ac:dyDescent="0.25">
      <c r="A51" s="19" t="s">
        <v>38</v>
      </c>
      <c r="B51" s="66" t="s">
        <v>23</v>
      </c>
      <c r="C51" s="66"/>
      <c r="D51" s="66"/>
      <c r="E51" s="66"/>
      <c r="F51" s="230">
        <f>F57+F65+F52</f>
        <v>9651500</v>
      </c>
    </row>
    <row r="52" spans="1:6" x14ac:dyDescent="0.25">
      <c r="A52" s="63" t="s">
        <v>556</v>
      </c>
      <c r="B52" s="224" t="s">
        <v>23</v>
      </c>
      <c r="C52" s="224" t="s">
        <v>30</v>
      </c>
      <c r="D52" s="229"/>
      <c r="E52" s="224"/>
      <c r="F52" s="236">
        <f>F53</f>
        <v>600000</v>
      </c>
    </row>
    <row r="53" spans="1:6" ht="51" x14ac:dyDescent="0.25">
      <c r="A53" s="15" t="s">
        <v>148</v>
      </c>
      <c r="B53" s="224" t="s">
        <v>23</v>
      </c>
      <c r="C53" s="224" t="s">
        <v>30</v>
      </c>
      <c r="D53" s="229" t="s">
        <v>21</v>
      </c>
      <c r="E53" s="224"/>
      <c r="F53" s="236">
        <f>F55</f>
        <v>600000</v>
      </c>
    </row>
    <row r="54" spans="1:6" x14ac:dyDescent="0.25">
      <c r="A54" s="15" t="s">
        <v>167</v>
      </c>
      <c r="B54" s="224" t="s">
        <v>23</v>
      </c>
      <c r="C54" s="224" t="s">
        <v>30</v>
      </c>
      <c r="D54" s="229" t="s">
        <v>238</v>
      </c>
      <c r="E54" s="224"/>
      <c r="F54" s="236">
        <f>F55</f>
        <v>600000</v>
      </c>
    </row>
    <row r="55" spans="1:6" ht="25.5" x14ac:dyDescent="0.25">
      <c r="A55" s="15" t="s">
        <v>557</v>
      </c>
      <c r="B55" s="224" t="s">
        <v>23</v>
      </c>
      <c r="C55" s="224" t="s">
        <v>30</v>
      </c>
      <c r="D55" s="229" t="s">
        <v>558</v>
      </c>
      <c r="E55" s="224"/>
      <c r="F55" s="236">
        <f>F56</f>
        <v>600000</v>
      </c>
    </row>
    <row r="56" spans="1:6" ht="63.75" x14ac:dyDescent="0.25">
      <c r="A56" s="15" t="s">
        <v>560</v>
      </c>
      <c r="B56" s="224" t="s">
        <v>23</v>
      </c>
      <c r="C56" s="224" t="s">
        <v>30</v>
      </c>
      <c r="D56" s="229" t="s">
        <v>561</v>
      </c>
      <c r="E56" s="224" t="s">
        <v>680</v>
      </c>
      <c r="F56" s="236">
        <v>600000</v>
      </c>
    </row>
    <row r="57" spans="1:6" x14ac:dyDescent="0.25">
      <c r="A57" s="63" t="s">
        <v>129</v>
      </c>
      <c r="B57" s="224" t="s">
        <v>23</v>
      </c>
      <c r="C57" s="224" t="s">
        <v>26</v>
      </c>
      <c r="D57" s="224"/>
      <c r="E57" s="224"/>
      <c r="F57" s="227">
        <f>F58+F62</f>
        <v>7301500</v>
      </c>
    </row>
    <row r="58" spans="1:6" ht="51" x14ac:dyDescent="0.25">
      <c r="A58" s="15" t="s">
        <v>148</v>
      </c>
      <c r="B58" s="16" t="s">
        <v>23</v>
      </c>
      <c r="C58" s="16" t="s">
        <v>26</v>
      </c>
      <c r="D58" s="17" t="s">
        <v>124</v>
      </c>
      <c r="E58" s="16"/>
      <c r="F58" s="18">
        <f>F59</f>
        <v>1751500</v>
      </c>
    </row>
    <row r="59" spans="1:6" x14ac:dyDescent="0.25">
      <c r="A59" s="15" t="s">
        <v>167</v>
      </c>
      <c r="B59" s="16" t="s">
        <v>23</v>
      </c>
      <c r="C59" s="16" t="s">
        <v>26</v>
      </c>
      <c r="D59" s="17" t="s">
        <v>130</v>
      </c>
      <c r="E59" s="16"/>
      <c r="F59" s="18">
        <f>F60</f>
        <v>1751500</v>
      </c>
    </row>
    <row r="60" spans="1:6" ht="25.5" x14ac:dyDescent="0.25">
      <c r="A60" s="22" t="s">
        <v>168</v>
      </c>
      <c r="B60" s="16" t="s">
        <v>23</v>
      </c>
      <c r="C60" s="16" t="s">
        <v>26</v>
      </c>
      <c r="D60" s="17" t="s">
        <v>131</v>
      </c>
      <c r="E60" s="16"/>
      <c r="F60" s="18">
        <f>SUM(F61:F61)</f>
        <v>1751500</v>
      </c>
    </row>
    <row r="61" spans="1:6" ht="38.25" x14ac:dyDescent="0.25">
      <c r="A61" s="23" t="s">
        <v>169</v>
      </c>
      <c r="B61" s="16" t="s">
        <v>23</v>
      </c>
      <c r="C61" s="16" t="s">
        <v>26</v>
      </c>
      <c r="D61" s="16" t="s">
        <v>132</v>
      </c>
      <c r="E61" s="16" t="s">
        <v>29</v>
      </c>
      <c r="F61" s="18">
        <v>1751500</v>
      </c>
    </row>
    <row r="62" spans="1:6" ht="25.5" x14ac:dyDescent="0.25">
      <c r="A62" s="22" t="s">
        <v>562</v>
      </c>
      <c r="B62" s="16" t="s">
        <v>23</v>
      </c>
      <c r="C62" s="16" t="s">
        <v>26</v>
      </c>
      <c r="D62" s="17" t="s">
        <v>565</v>
      </c>
      <c r="E62" s="16"/>
      <c r="F62" s="18">
        <f>F63+F64</f>
        <v>5550000</v>
      </c>
    </row>
    <row r="63" spans="1:6" ht="38.25" x14ac:dyDescent="0.25">
      <c r="A63" s="225" t="s">
        <v>695</v>
      </c>
      <c r="B63" s="16" t="s">
        <v>23</v>
      </c>
      <c r="C63" s="16" t="s">
        <v>26</v>
      </c>
      <c r="D63" s="16" t="s">
        <v>693</v>
      </c>
      <c r="E63" s="16" t="s">
        <v>29</v>
      </c>
      <c r="F63" s="18">
        <v>4750000</v>
      </c>
    </row>
    <row r="64" spans="1:6" ht="47.25" customHeight="1" x14ac:dyDescent="0.25">
      <c r="A64" s="228" t="s">
        <v>696</v>
      </c>
      <c r="B64" s="16" t="s">
        <v>23</v>
      </c>
      <c r="C64" s="16" t="s">
        <v>26</v>
      </c>
      <c r="D64" s="16" t="s">
        <v>694</v>
      </c>
      <c r="E64" s="16" t="s">
        <v>29</v>
      </c>
      <c r="F64" s="18">
        <v>800000</v>
      </c>
    </row>
    <row r="65" spans="1:6" s="69" customFormat="1" x14ac:dyDescent="0.25">
      <c r="A65" s="19" t="s">
        <v>39</v>
      </c>
      <c r="B65" s="66" t="s">
        <v>23</v>
      </c>
      <c r="C65" s="66" t="s">
        <v>27</v>
      </c>
      <c r="D65" s="66"/>
      <c r="E65" s="66"/>
      <c r="F65" s="230">
        <f>F66</f>
        <v>1750000</v>
      </c>
    </row>
    <row r="66" spans="1:6" ht="51" x14ac:dyDescent="0.25">
      <c r="A66" s="15" t="s">
        <v>148</v>
      </c>
      <c r="B66" s="16" t="s">
        <v>23</v>
      </c>
      <c r="C66" s="16" t="s">
        <v>27</v>
      </c>
      <c r="D66" s="17" t="s">
        <v>124</v>
      </c>
      <c r="E66" s="16"/>
      <c r="F66" s="18">
        <f>F67</f>
        <v>1750000</v>
      </c>
    </row>
    <row r="67" spans="1:6" x14ac:dyDescent="0.25">
      <c r="A67" s="15" t="s">
        <v>167</v>
      </c>
      <c r="B67" s="16" t="s">
        <v>23</v>
      </c>
      <c r="C67" s="16" t="s">
        <v>27</v>
      </c>
      <c r="D67" s="17" t="s">
        <v>130</v>
      </c>
      <c r="E67" s="16"/>
      <c r="F67" s="18">
        <f>F68+F70</f>
        <v>1750000</v>
      </c>
    </row>
    <row r="68" spans="1:6" ht="25.5" x14ac:dyDescent="0.25">
      <c r="A68" s="22" t="s">
        <v>170</v>
      </c>
      <c r="B68" s="16" t="s">
        <v>23</v>
      </c>
      <c r="C68" s="16" t="s">
        <v>27</v>
      </c>
      <c r="D68" s="17" t="s">
        <v>133</v>
      </c>
      <c r="E68" s="16"/>
      <c r="F68" s="18">
        <f>SUM(F69:F69)</f>
        <v>500000</v>
      </c>
    </row>
    <row r="69" spans="1:6" ht="51" x14ac:dyDescent="0.25">
      <c r="A69" s="23" t="s">
        <v>173</v>
      </c>
      <c r="B69" s="16" t="s">
        <v>23</v>
      </c>
      <c r="C69" s="16" t="s">
        <v>27</v>
      </c>
      <c r="D69" s="16" t="s">
        <v>171</v>
      </c>
      <c r="E69" s="16" t="s">
        <v>29</v>
      </c>
      <c r="F69" s="18">
        <v>500000</v>
      </c>
    </row>
    <row r="70" spans="1:6" ht="38.25" x14ac:dyDescent="0.25">
      <c r="A70" s="22" t="s">
        <v>172</v>
      </c>
      <c r="B70" s="16" t="s">
        <v>23</v>
      </c>
      <c r="C70" s="16" t="s">
        <v>27</v>
      </c>
      <c r="D70" s="17" t="s">
        <v>174</v>
      </c>
      <c r="E70" s="16"/>
      <c r="F70" s="18">
        <f>SUM(F71:F74)</f>
        <v>1250000</v>
      </c>
    </row>
    <row r="71" spans="1:6" ht="51" x14ac:dyDescent="0.25">
      <c r="A71" s="23" t="s">
        <v>216</v>
      </c>
      <c r="B71" s="16" t="s">
        <v>23</v>
      </c>
      <c r="C71" s="16" t="s">
        <v>27</v>
      </c>
      <c r="D71" s="16" t="s">
        <v>175</v>
      </c>
      <c r="E71" s="16" t="s">
        <v>29</v>
      </c>
      <c r="F71" s="18">
        <v>300000</v>
      </c>
    </row>
    <row r="72" spans="1:6" ht="38.25" x14ac:dyDescent="0.25">
      <c r="A72" s="23" t="s">
        <v>217</v>
      </c>
      <c r="B72" s="16" t="s">
        <v>23</v>
      </c>
      <c r="C72" s="16" t="s">
        <v>27</v>
      </c>
      <c r="D72" s="16" t="s">
        <v>176</v>
      </c>
      <c r="E72" s="16" t="s">
        <v>29</v>
      </c>
      <c r="F72" s="18">
        <v>300000</v>
      </c>
    </row>
    <row r="73" spans="1:6" ht="51" hidden="1" x14ac:dyDescent="0.25">
      <c r="A73" s="23" t="s">
        <v>218</v>
      </c>
      <c r="B73" s="16" t="s">
        <v>23</v>
      </c>
      <c r="C73" s="16" t="s">
        <v>27</v>
      </c>
      <c r="D73" s="16" t="s">
        <v>177</v>
      </c>
      <c r="E73" s="16" t="s">
        <v>293</v>
      </c>
      <c r="F73" s="18"/>
    </row>
    <row r="74" spans="1:6" ht="38.25" x14ac:dyDescent="0.25">
      <c r="A74" s="23" t="s">
        <v>219</v>
      </c>
      <c r="B74" s="16" t="s">
        <v>23</v>
      </c>
      <c r="C74" s="16" t="s">
        <v>27</v>
      </c>
      <c r="D74" s="16" t="s">
        <v>178</v>
      </c>
      <c r="E74" s="16" t="s">
        <v>29</v>
      </c>
      <c r="F74" s="18">
        <v>650000</v>
      </c>
    </row>
    <row r="75" spans="1:6" x14ac:dyDescent="0.25">
      <c r="A75" s="19" t="s">
        <v>40</v>
      </c>
      <c r="B75" s="66" t="s">
        <v>28</v>
      </c>
      <c r="C75" s="66"/>
      <c r="D75" s="66"/>
      <c r="E75" s="66"/>
      <c r="F75" s="230">
        <f>F76+F81+F89</f>
        <v>17425658</v>
      </c>
    </row>
    <row r="76" spans="1:6" x14ac:dyDescent="0.25">
      <c r="A76" s="63" t="s">
        <v>41</v>
      </c>
      <c r="B76" s="224" t="s">
        <v>28</v>
      </c>
      <c r="C76" s="224" t="s">
        <v>21</v>
      </c>
      <c r="D76" s="224"/>
      <c r="E76" s="224"/>
      <c r="F76" s="227">
        <f>F77</f>
        <v>200000</v>
      </c>
    </row>
    <row r="77" spans="1:6" ht="51" x14ac:dyDescent="0.25">
      <c r="A77" s="15" t="s">
        <v>148</v>
      </c>
      <c r="B77" s="16" t="s">
        <v>28</v>
      </c>
      <c r="C77" s="16" t="s">
        <v>21</v>
      </c>
      <c r="D77" s="17" t="s">
        <v>124</v>
      </c>
      <c r="E77" s="16"/>
      <c r="F77" s="18">
        <f>F78</f>
        <v>200000</v>
      </c>
    </row>
    <row r="78" spans="1:6" ht="38.25" x14ac:dyDescent="0.25">
      <c r="A78" s="15" t="s">
        <v>179</v>
      </c>
      <c r="B78" s="16" t="s">
        <v>28</v>
      </c>
      <c r="C78" s="16" t="s">
        <v>21</v>
      </c>
      <c r="D78" s="17" t="s">
        <v>134</v>
      </c>
      <c r="E78" s="16"/>
      <c r="F78" s="18">
        <f>F79</f>
        <v>200000</v>
      </c>
    </row>
    <row r="79" spans="1:6" ht="51" x14ac:dyDescent="0.25">
      <c r="A79" s="22" t="s">
        <v>180</v>
      </c>
      <c r="B79" s="16" t="s">
        <v>28</v>
      </c>
      <c r="C79" s="16" t="s">
        <v>21</v>
      </c>
      <c r="D79" s="17" t="s">
        <v>135</v>
      </c>
      <c r="E79" s="16"/>
      <c r="F79" s="18">
        <f>SUM(F80:F80)</f>
        <v>200000</v>
      </c>
    </row>
    <row r="80" spans="1:6" ht="51" x14ac:dyDescent="0.25">
      <c r="A80" s="23" t="s">
        <v>697</v>
      </c>
      <c r="B80" s="16" t="s">
        <v>28</v>
      </c>
      <c r="C80" s="16" t="s">
        <v>21</v>
      </c>
      <c r="D80" s="223" t="s">
        <v>698</v>
      </c>
      <c r="E80" s="16" t="s">
        <v>29</v>
      </c>
      <c r="F80" s="18">
        <v>200000</v>
      </c>
    </row>
    <row r="81" spans="1:6" x14ac:dyDescent="0.25">
      <c r="A81" s="63" t="s">
        <v>76</v>
      </c>
      <c r="B81" s="224" t="s">
        <v>28</v>
      </c>
      <c r="C81" s="224" t="s">
        <v>25</v>
      </c>
      <c r="D81" s="224"/>
      <c r="E81" s="224"/>
      <c r="F81" s="227">
        <f>F82</f>
        <v>3200000</v>
      </c>
    </row>
    <row r="82" spans="1:6" ht="51" x14ac:dyDescent="0.25">
      <c r="A82" s="15" t="s">
        <v>148</v>
      </c>
      <c r="B82" s="16" t="s">
        <v>28</v>
      </c>
      <c r="C82" s="16" t="s">
        <v>25</v>
      </c>
      <c r="D82" s="17" t="s">
        <v>124</v>
      </c>
      <c r="E82" s="16"/>
      <c r="F82" s="18">
        <f>F83</f>
        <v>3200000</v>
      </c>
    </row>
    <row r="83" spans="1:6" ht="38.25" x14ac:dyDescent="0.25">
      <c r="A83" s="15" t="s">
        <v>179</v>
      </c>
      <c r="B83" s="16" t="s">
        <v>28</v>
      </c>
      <c r="C83" s="16" t="s">
        <v>25</v>
      </c>
      <c r="D83" s="17" t="s">
        <v>134</v>
      </c>
      <c r="E83" s="16"/>
      <c r="F83" s="18">
        <f>F84</f>
        <v>3200000</v>
      </c>
    </row>
    <row r="84" spans="1:6" ht="38.25" x14ac:dyDescent="0.25">
      <c r="A84" s="22" t="s">
        <v>181</v>
      </c>
      <c r="B84" s="16" t="s">
        <v>28</v>
      </c>
      <c r="C84" s="16" t="s">
        <v>25</v>
      </c>
      <c r="D84" s="17" t="s">
        <v>141</v>
      </c>
      <c r="E84" s="16"/>
      <c r="F84" s="18">
        <f>SUM(F85:F88)</f>
        <v>3200000</v>
      </c>
    </row>
    <row r="85" spans="1:6" ht="63.75" hidden="1" x14ac:dyDescent="0.25">
      <c r="A85" s="46" t="s">
        <v>182</v>
      </c>
      <c r="B85" s="224" t="s">
        <v>28</v>
      </c>
      <c r="C85" s="224" t="s">
        <v>25</v>
      </c>
      <c r="D85" s="224" t="s">
        <v>183</v>
      </c>
      <c r="E85" s="224" t="s">
        <v>293</v>
      </c>
      <c r="F85" s="227"/>
    </row>
    <row r="86" spans="1:6" ht="51" hidden="1" x14ac:dyDescent="0.25">
      <c r="A86" s="46" t="s">
        <v>220</v>
      </c>
      <c r="B86" s="224" t="s">
        <v>28</v>
      </c>
      <c r="C86" s="224" t="s">
        <v>25</v>
      </c>
      <c r="D86" s="224" t="s">
        <v>184</v>
      </c>
      <c r="E86" s="224" t="s">
        <v>293</v>
      </c>
      <c r="F86" s="227"/>
    </row>
    <row r="87" spans="1:6" ht="51" x14ac:dyDescent="0.25">
      <c r="A87" s="46" t="s">
        <v>221</v>
      </c>
      <c r="B87" s="224" t="s">
        <v>28</v>
      </c>
      <c r="C87" s="224" t="s">
        <v>25</v>
      </c>
      <c r="D87" s="224" t="s">
        <v>185</v>
      </c>
      <c r="E87" s="224" t="s">
        <v>29</v>
      </c>
      <c r="F87" s="227">
        <v>1000000</v>
      </c>
    </row>
    <row r="88" spans="1:6" ht="63.75" customHeight="1" x14ac:dyDescent="0.25">
      <c r="A88" s="46" t="s">
        <v>663</v>
      </c>
      <c r="B88" s="224" t="s">
        <v>28</v>
      </c>
      <c r="C88" s="224" t="s">
        <v>25</v>
      </c>
      <c r="D88" s="224" t="s">
        <v>664</v>
      </c>
      <c r="E88" s="224" t="s">
        <v>29</v>
      </c>
      <c r="F88" s="227">
        <v>2200000</v>
      </c>
    </row>
    <row r="89" spans="1:6" s="69" customFormat="1" x14ac:dyDescent="0.25">
      <c r="A89" s="63" t="s">
        <v>42</v>
      </c>
      <c r="B89" s="224" t="s">
        <v>28</v>
      </c>
      <c r="C89" s="224" t="s">
        <v>22</v>
      </c>
      <c r="D89" s="224"/>
      <c r="E89" s="224"/>
      <c r="F89" s="227">
        <f>F90</f>
        <v>14025658</v>
      </c>
    </row>
    <row r="90" spans="1:6" ht="51" x14ac:dyDescent="0.25">
      <c r="A90" s="63" t="s">
        <v>148</v>
      </c>
      <c r="B90" s="224" t="s">
        <v>28</v>
      </c>
      <c r="C90" s="224" t="s">
        <v>22</v>
      </c>
      <c r="D90" s="231" t="s">
        <v>124</v>
      </c>
      <c r="E90" s="224"/>
      <c r="F90" s="227">
        <f>F91</f>
        <v>14025658</v>
      </c>
    </row>
    <row r="91" spans="1:6" ht="38.25" x14ac:dyDescent="0.25">
      <c r="A91" s="63" t="s">
        <v>179</v>
      </c>
      <c r="B91" s="224" t="s">
        <v>28</v>
      </c>
      <c r="C91" s="224" t="s">
        <v>22</v>
      </c>
      <c r="D91" s="231" t="s">
        <v>134</v>
      </c>
      <c r="E91" s="224"/>
      <c r="F91" s="227">
        <f>F92</f>
        <v>14025658</v>
      </c>
    </row>
    <row r="92" spans="1:6" ht="25.5" x14ac:dyDescent="0.25">
      <c r="A92" s="46" t="s">
        <v>186</v>
      </c>
      <c r="B92" s="224" t="s">
        <v>28</v>
      </c>
      <c r="C92" s="224" t="s">
        <v>22</v>
      </c>
      <c r="D92" s="231" t="s">
        <v>139</v>
      </c>
      <c r="E92" s="224"/>
      <c r="F92" s="227">
        <f>SUM(F93:F101)</f>
        <v>14025658</v>
      </c>
    </row>
    <row r="93" spans="1:6" ht="38.25" x14ac:dyDescent="0.25">
      <c r="A93" s="46" t="s">
        <v>222</v>
      </c>
      <c r="B93" s="224" t="s">
        <v>28</v>
      </c>
      <c r="C93" s="224" t="s">
        <v>22</v>
      </c>
      <c r="D93" s="224" t="s">
        <v>187</v>
      </c>
      <c r="E93" s="224" t="s">
        <v>29</v>
      </c>
      <c r="F93" s="227">
        <v>2199000</v>
      </c>
    </row>
    <row r="94" spans="1:6" ht="51" x14ac:dyDescent="0.25">
      <c r="A94" s="46" t="s">
        <v>223</v>
      </c>
      <c r="B94" s="224" t="s">
        <v>28</v>
      </c>
      <c r="C94" s="224" t="s">
        <v>22</v>
      </c>
      <c r="D94" s="224" t="s">
        <v>140</v>
      </c>
      <c r="E94" s="224" t="s">
        <v>29</v>
      </c>
      <c r="F94" s="227">
        <v>1500000</v>
      </c>
    </row>
    <row r="95" spans="1:6" ht="38.25" hidden="1" x14ac:dyDescent="0.25">
      <c r="A95" s="46" t="s">
        <v>224</v>
      </c>
      <c r="B95" s="224" t="s">
        <v>28</v>
      </c>
      <c r="C95" s="224" t="s">
        <v>22</v>
      </c>
      <c r="D95" s="224" t="s">
        <v>206</v>
      </c>
      <c r="E95" s="224" t="s">
        <v>293</v>
      </c>
      <c r="F95" s="227"/>
    </row>
    <row r="96" spans="1:6" ht="38.25" x14ac:dyDescent="0.25">
      <c r="A96" s="46" t="s">
        <v>225</v>
      </c>
      <c r="B96" s="224" t="s">
        <v>28</v>
      </c>
      <c r="C96" s="224" t="s">
        <v>22</v>
      </c>
      <c r="D96" s="224" t="s">
        <v>207</v>
      </c>
      <c r="E96" s="224" t="s">
        <v>29</v>
      </c>
      <c r="F96" s="227">
        <v>400000</v>
      </c>
    </row>
    <row r="97" spans="1:6" ht="51" x14ac:dyDescent="0.25">
      <c r="A97" s="46" t="s">
        <v>226</v>
      </c>
      <c r="B97" s="224" t="s">
        <v>28</v>
      </c>
      <c r="C97" s="224" t="s">
        <v>22</v>
      </c>
      <c r="D97" s="224" t="s">
        <v>208</v>
      </c>
      <c r="E97" s="224" t="s">
        <v>29</v>
      </c>
      <c r="F97" s="227">
        <v>9536258</v>
      </c>
    </row>
    <row r="98" spans="1:6" ht="63.75" x14ac:dyDescent="0.25">
      <c r="A98" s="228" t="s">
        <v>571</v>
      </c>
      <c r="B98" s="224" t="s">
        <v>28</v>
      </c>
      <c r="C98" s="224" t="s">
        <v>22</v>
      </c>
      <c r="D98" s="224" t="s">
        <v>570</v>
      </c>
      <c r="E98" s="224" t="s">
        <v>29</v>
      </c>
      <c r="F98" s="227">
        <v>90400</v>
      </c>
    </row>
    <row r="99" spans="1:6" ht="51" x14ac:dyDescent="0.25">
      <c r="A99" s="46" t="s">
        <v>572</v>
      </c>
      <c r="B99" s="224" t="s">
        <v>28</v>
      </c>
      <c r="C99" s="224" t="s">
        <v>22</v>
      </c>
      <c r="D99" s="224" t="s">
        <v>573</v>
      </c>
      <c r="E99" s="224" t="s">
        <v>29</v>
      </c>
      <c r="F99" s="227">
        <v>5000</v>
      </c>
    </row>
    <row r="100" spans="1:6" s="69" customFormat="1" ht="51" x14ac:dyDescent="0.25">
      <c r="A100" s="46" t="s">
        <v>569</v>
      </c>
      <c r="B100" s="224" t="s">
        <v>28</v>
      </c>
      <c r="C100" s="224" t="s">
        <v>22</v>
      </c>
      <c r="D100" s="224" t="s">
        <v>574</v>
      </c>
      <c r="E100" s="224" t="s">
        <v>29</v>
      </c>
      <c r="F100" s="227">
        <v>95000</v>
      </c>
    </row>
    <row r="101" spans="1:6" ht="51" x14ac:dyDescent="0.25">
      <c r="A101" s="46" t="s">
        <v>285</v>
      </c>
      <c r="B101" s="224" t="s">
        <v>28</v>
      </c>
      <c r="C101" s="224" t="s">
        <v>22</v>
      </c>
      <c r="D101" s="224" t="s">
        <v>209</v>
      </c>
      <c r="E101" s="224" t="s">
        <v>29</v>
      </c>
      <c r="F101" s="227">
        <v>200000</v>
      </c>
    </row>
    <row r="102" spans="1:6" ht="25.5" x14ac:dyDescent="0.25">
      <c r="A102" s="19" t="s">
        <v>296</v>
      </c>
      <c r="B102" s="66"/>
      <c r="C102" s="66"/>
      <c r="D102" s="66"/>
      <c r="E102" s="66"/>
      <c r="F102" s="230">
        <f>F104</f>
        <v>3322420</v>
      </c>
    </row>
    <row r="103" spans="1:6" x14ac:dyDescent="0.25">
      <c r="A103" s="19" t="s">
        <v>142</v>
      </c>
      <c r="B103" s="224" t="s">
        <v>30</v>
      </c>
      <c r="C103" s="66"/>
      <c r="D103" s="66"/>
      <c r="E103" s="66"/>
      <c r="F103" s="230">
        <f>F104</f>
        <v>3322420</v>
      </c>
    </row>
    <row r="104" spans="1:6" x14ac:dyDescent="0.25">
      <c r="A104" s="63" t="s">
        <v>143</v>
      </c>
      <c r="B104" s="224" t="s">
        <v>30</v>
      </c>
      <c r="C104" s="224" t="s">
        <v>21</v>
      </c>
      <c r="D104" s="224"/>
      <c r="E104" s="224"/>
      <c r="F104" s="227">
        <f>F105</f>
        <v>3322420</v>
      </c>
    </row>
    <row r="105" spans="1:6" ht="51" x14ac:dyDescent="0.25">
      <c r="A105" s="63" t="s">
        <v>148</v>
      </c>
      <c r="B105" s="224" t="s">
        <v>30</v>
      </c>
      <c r="C105" s="224" t="s">
        <v>21</v>
      </c>
      <c r="D105" s="231" t="s">
        <v>124</v>
      </c>
      <c r="E105" s="224"/>
      <c r="F105" s="227">
        <f>F106</f>
        <v>3322420</v>
      </c>
    </row>
    <row r="106" spans="1:6" s="69" customFormat="1" ht="25.5" x14ac:dyDescent="0.25">
      <c r="A106" s="63" t="s">
        <v>274</v>
      </c>
      <c r="B106" s="224" t="s">
        <v>30</v>
      </c>
      <c r="C106" s="224" t="s">
        <v>21</v>
      </c>
      <c r="D106" s="231" t="s">
        <v>275</v>
      </c>
      <c r="E106" s="224"/>
      <c r="F106" s="227">
        <f>F107+F111</f>
        <v>3322420</v>
      </c>
    </row>
    <row r="107" spans="1:6" ht="25.5" x14ac:dyDescent="0.25">
      <c r="A107" s="46" t="s">
        <v>286</v>
      </c>
      <c r="B107" s="224" t="s">
        <v>30</v>
      </c>
      <c r="C107" s="224" t="s">
        <v>21</v>
      </c>
      <c r="D107" s="231" t="s">
        <v>276</v>
      </c>
      <c r="E107" s="224"/>
      <c r="F107" s="227">
        <f>SUM(F108:F110)</f>
        <v>2745581</v>
      </c>
    </row>
    <row r="108" spans="1:6" ht="76.5" x14ac:dyDescent="0.25">
      <c r="A108" s="46" t="s">
        <v>227</v>
      </c>
      <c r="B108" s="224" t="s">
        <v>30</v>
      </c>
      <c r="C108" s="224" t="s">
        <v>21</v>
      </c>
      <c r="D108" s="224" t="s">
        <v>277</v>
      </c>
      <c r="E108" s="224" t="s">
        <v>681</v>
      </c>
      <c r="F108" s="227">
        <v>1638817</v>
      </c>
    </row>
    <row r="109" spans="1:6" ht="76.5" hidden="1" x14ac:dyDescent="0.25">
      <c r="A109" s="46" t="s">
        <v>227</v>
      </c>
      <c r="B109" s="224" t="s">
        <v>30</v>
      </c>
      <c r="C109" s="224" t="s">
        <v>21</v>
      </c>
      <c r="D109" s="224" t="s">
        <v>277</v>
      </c>
      <c r="E109" s="224" t="s">
        <v>295</v>
      </c>
      <c r="F109" s="227"/>
    </row>
    <row r="110" spans="1:6" ht="38.25" x14ac:dyDescent="0.25">
      <c r="A110" s="46" t="s">
        <v>188</v>
      </c>
      <c r="B110" s="224" t="s">
        <v>30</v>
      </c>
      <c r="C110" s="224" t="s">
        <v>21</v>
      </c>
      <c r="D110" s="224" t="s">
        <v>277</v>
      </c>
      <c r="E110" s="224" t="s">
        <v>29</v>
      </c>
      <c r="F110" s="227">
        <v>1106764</v>
      </c>
    </row>
    <row r="111" spans="1:6" ht="38.25" x14ac:dyDescent="0.25">
      <c r="A111" s="46" t="s">
        <v>299</v>
      </c>
      <c r="B111" s="224" t="s">
        <v>30</v>
      </c>
      <c r="C111" s="224" t="s">
        <v>21</v>
      </c>
      <c r="D111" s="231" t="s">
        <v>278</v>
      </c>
      <c r="E111" s="224"/>
      <c r="F111" s="227">
        <f>SUM(F112:F114)</f>
        <v>576839</v>
      </c>
    </row>
    <row r="112" spans="1:6" s="69" customFormat="1" ht="76.5" x14ac:dyDescent="0.25">
      <c r="A112" s="46" t="s">
        <v>227</v>
      </c>
      <c r="B112" s="224" t="s">
        <v>30</v>
      </c>
      <c r="C112" s="224" t="s">
        <v>21</v>
      </c>
      <c r="D112" s="224" t="s">
        <v>279</v>
      </c>
      <c r="E112" s="224" t="s">
        <v>681</v>
      </c>
      <c r="F112" s="227">
        <v>513436</v>
      </c>
    </row>
    <row r="113" spans="1:6" ht="76.5" hidden="1" x14ac:dyDescent="0.25">
      <c r="A113" s="46" t="s">
        <v>227</v>
      </c>
      <c r="B113" s="224" t="s">
        <v>30</v>
      </c>
      <c r="C113" s="224" t="s">
        <v>21</v>
      </c>
      <c r="D113" s="224" t="s">
        <v>279</v>
      </c>
      <c r="E113" s="224" t="s">
        <v>295</v>
      </c>
      <c r="F113" s="227"/>
    </row>
    <row r="114" spans="1:6" ht="38.25" x14ac:dyDescent="0.25">
      <c r="A114" s="46" t="s">
        <v>188</v>
      </c>
      <c r="B114" s="224" t="s">
        <v>30</v>
      </c>
      <c r="C114" s="224" t="s">
        <v>21</v>
      </c>
      <c r="D114" s="224" t="s">
        <v>279</v>
      </c>
      <c r="E114" s="224" t="s">
        <v>29</v>
      </c>
      <c r="F114" s="227">
        <v>63403</v>
      </c>
    </row>
    <row r="115" spans="1:6" x14ac:dyDescent="0.25">
      <c r="A115" s="19" t="s">
        <v>43</v>
      </c>
      <c r="B115" s="66" t="s">
        <v>31</v>
      </c>
      <c r="C115" s="224"/>
      <c r="D115" s="224"/>
      <c r="E115" s="224"/>
      <c r="F115" s="230">
        <f>F116</f>
        <v>309600</v>
      </c>
    </row>
    <row r="116" spans="1:6" x14ac:dyDescent="0.25">
      <c r="A116" s="63" t="s">
        <v>145</v>
      </c>
      <c r="B116" s="224" t="s">
        <v>31</v>
      </c>
      <c r="C116" s="224" t="s">
        <v>21</v>
      </c>
      <c r="D116" s="224"/>
      <c r="E116" s="224"/>
      <c r="F116" s="227">
        <f>F117</f>
        <v>309600</v>
      </c>
    </row>
    <row r="117" spans="1:6" ht="51" x14ac:dyDescent="0.25">
      <c r="A117" s="63" t="s">
        <v>148</v>
      </c>
      <c r="B117" s="224" t="s">
        <v>31</v>
      </c>
      <c r="C117" s="224" t="s">
        <v>21</v>
      </c>
      <c r="D117" s="231" t="s">
        <v>124</v>
      </c>
      <c r="E117" s="224"/>
      <c r="F117" s="227">
        <f>F118</f>
        <v>309600</v>
      </c>
    </row>
    <row r="118" spans="1:6" ht="38.25" x14ac:dyDescent="0.25">
      <c r="A118" s="63" t="s">
        <v>189</v>
      </c>
      <c r="B118" s="224" t="s">
        <v>31</v>
      </c>
      <c r="C118" s="224" t="s">
        <v>21</v>
      </c>
      <c r="D118" s="231" t="s">
        <v>125</v>
      </c>
      <c r="E118" s="224"/>
      <c r="F118" s="227">
        <f>F119</f>
        <v>309600</v>
      </c>
    </row>
    <row r="119" spans="1:6" ht="25.5" x14ac:dyDescent="0.25">
      <c r="A119" s="46" t="s">
        <v>191</v>
      </c>
      <c r="B119" s="224" t="s">
        <v>31</v>
      </c>
      <c r="C119" s="224" t="s">
        <v>21</v>
      </c>
      <c r="D119" s="231" t="s">
        <v>190</v>
      </c>
      <c r="E119" s="224"/>
      <c r="F119" s="227">
        <f>SUM(F120:F120)</f>
        <v>309600</v>
      </c>
    </row>
    <row r="120" spans="1:6" ht="25.5" x14ac:dyDescent="0.25">
      <c r="A120" s="46" t="s">
        <v>193</v>
      </c>
      <c r="B120" s="224" t="s">
        <v>31</v>
      </c>
      <c r="C120" s="224" t="s">
        <v>21</v>
      </c>
      <c r="D120" s="224" t="s">
        <v>194</v>
      </c>
      <c r="E120" s="224" t="s">
        <v>682</v>
      </c>
      <c r="F120" s="227">
        <v>309600</v>
      </c>
    </row>
    <row r="121" spans="1:6" s="8" customFormat="1" ht="12.75" x14ac:dyDescent="0.2">
      <c r="A121" s="63" t="s">
        <v>195</v>
      </c>
      <c r="B121" s="224" t="s">
        <v>75</v>
      </c>
      <c r="C121" s="224"/>
      <c r="D121" s="224"/>
      <c r="E121" s="224"/>
      <c r="F121" s="227">
        <f>F122</f>
        <v>10050000</v>
      </c>
    </row>
    <row r="122" spans="1:6" s="8" customFormat="1" ht="12.75" x14ac:dyDescent="0.2">
      <c r="A122" s="63" t="s">
        <v>196</v>
      </c>
      <c r="B122" s="224" t="s">
        <v>75</v>
      </c>
      <c r="C122" s="224" t="s">
        <v>25</v>
      </c>
      <c r="D122" s="224"/>
      <c r="E122" s="224"/>
      <c r="F122" s="227">
        <f>F123</f>
        <v>10050000</v>
      </c>
    </row>
    <row r="123" spans="1:6" ht="51" x14ac:dyDescent="0.25">
      <c r="A123" s="63" t="s">
        <v>148</v>
      </c>
      <c r="B123" s="224" t="s">
        <v>75</v>
      </c>
      <c r="C123" s="224" t="s">
        <v>25</v>
      </c>
      <c r="D123" s="231" t="s">
        <v>124</v>
      </c>
      <c r="E123" s="224"/>
      <c r="F123" s="227">
        <f>F124</f>
        <v>10050000</v>
      </c>
    </row>
    <row r="124" spans="1:6" ht="25.5" x14ac:dyDescent="0.25">
      <c r="A124" s="63" t="s">
        <v>274</v>
      </c>
      <c r="B124" s="224" t="s">
        <v>75</v>
      </c>
      <c r="C124" s="224" t="s">
        <v>25</v>
      </c>
      <c r="D124" s="231" t="s">
        <v>275</v>
      </c>
      <c r="E124" s="224"/>
      <c r="F124" s="227">
        <f>F125+F127</f>
        <v>10050000</v>
      </c>
    </row>
    <row r="125" spans="1:6" ht="25.5" x14ac:dyDescent="0.25">
      <c r="A125" s="46" t="s">
        <v>228</v>
      </c>
      <c r="B125" s="224" t="s">
        <v>75</v>
      </c>
      <c r="C125" s="224" t="s">
        <v>25</v>
      </c>
      <c r="D125" s="231" t="s">
        <v>297</v>
      </c>
      <c r="E125" s="224"/>
      <c r="F125" s="227">
        <f>SUM(F126:F126)</f>
        <v>10000000</v>
      </c>
    </row>
    <row r="126" spans="1:6" ht="51" x14ac:dyDescent="0.25">
      <c r="A126" s="46" t="s">
        <v>229</v>
      </c>
      <c r="B126" s="224" t="s">
        <v>75</v>
      </c>
      <c r="C126" s="224" t="s">
        <v>25</v>
      </c>
      <c r="D126" s="224" t="s">
        <v>298</v>
      </c>
      <c r="E126" s="224" t="s">
        <v>683</v>
      </c>
      <c r="F126" s="227">
        <v>10000000</v>
      </c>
    </row>
    <row r="127" spans="1:6" ht="51" x14ac:dyDescent="0.25">
      <c r="A127" s="43" t="s">
        <v>575</v>
      </c>
      <c r="B127" s="224" t="s">
        <v>75</v>
      </c>
      <c r="C127" s="224" t="s">
        <v>25</v>
      </c>
      <c r="D127" s="229" t="s">
        <v>578</v>
      </c>
      <c r="E127" s="224" t="s">
        <v>29</v>
      </c>
      <c r="F127" s="227">
        <v>50000</v>
      </c>
    </row>
    <row r="128" spans="1:6" x14ac:dyDescent="0.25">
      <c r="A128" s="63" t="s">
        <v>198</v>
      </c>
      <c r="B128" s="224" t="s">
        <v>24</v>
      </c>
      <c r="C128" s="224"/>
      <c r="D128" s="224"/>
      <c r="E128" s="224"/>
      <c r="F128" s="227">
        <f>F129</f>
        <v>82978</v>
      </c>
    </row>
    <row r="129" spans="1:6" ht="25.5" x14ac:dyDescent="0.25">
      <c r="A129" s="63" t="s">
        <v>197</v>
      </c>
      <c r="B129" s="224" t="s">
        <v>24</v>
      </c>
      <c r="C129" s="224" t="s">
        <v>21</v>
      </c>
      <c r="D129" s="224"/>
      <c r="E129" s="224"/>
      <c r="F129" s="227">
        <f>F130</f>
        <v>82978</v>
      </c>
    </row>
    <row r="130" spans="1:6" ht="51" x14ac:dyDescent="0.25">
      <c r="A130" s="15" t="s">
        <v>148</v>
      </c>
      <c r="B130" s="16" t="s">
        <v>24</v>
      </c>
      <c r="C130" s="16" t="s">
        <v>21</v>
      </c>
      <c r="D130" s="17" t="s">
        <v>124</v>
      </c>
      <c r="E130" s="16"/>
      <c r="F130" s="18">
        <f>F131</f>
        <v>82978</v>
      </c>
    </row>
    <row r="131" spans="1:6" ht="25.5" x14ac:dyDescent="0.25">
      <c r="A131" s="15" t="s">
        <v>58</v>
      </c>
      <c r="B131" s="16" t="s">
        <v>24</v>
      </c>
      <c r="C131" s="16" t="s">
        <v>21</v>
      </c>
      <c r="D131" s="17" t="s">
        <v>199</v>
      </c>
      <c r="E131" s="16"/>
      <c r="F131" s="18">
        <f>F132</f>
        <v>82978</v>
      </c>
    </row>
    <row r="132" spans="1:6" ht="25.5" x14ac:dyDescent="0.25">
      <c r="A132" s="22" t="s">
        <v>200</v>
      </c>
      <c r="B132" s="16" t="s">
        <v>24</v>
      </c>
      <c r="C132" s="16" t="s">
        <v>21</v>
      </c>
      <c r="D132" s="17" t="s">
        <v>201</v>
      </c>
      <c r="E132" s="16"/>
      <c r="F132" s="18">
        <f>SUM(F133:F133)</f>
        <v>82978</v>
      </c>
    </row>
    <row r="133" spans="1:6" ht="25.5" x14ac:dyDescent="0.25">
      <c r="A133" s="23" t="s">
        <v>287</v>
      </c>
      <c r="B133" s="16" t="s">
        <v>24</v>
      </c>
      <c r="C133" s="16" t="s">
        <v>21</v>
      </c>
      <c r="D133" s="16" t="s">
        <v>202</v>
      </c>
      <c r="E133" s="16" t="s">
        <v>684</v>
      </c>
      <c r="F133" s="18">
        <v>82978</v>
      </c>
    </row>
    <row r="135" spans="1:6" x14ac:dyDescent="0.25">
      <c r="A135" s="267" t="s">
        <v>590</v>
      </c>
    </row>
    <row r="136" spans="1:6" ht="10.5" customHeight="1" x14ac:dyDescent="0.25">
      <c r="A136" s="267" t="s">
        <v>346</v>
      </c>
      <c r="E136" s="378" t="s">
        <v>347</v>
      </c>
      <c r="F136" s="378"/>
    </row>
  </sheetData>
  <mergeCells count="13">
    <mergeCell ref="F18:F19"/>
    <mergeCell ref="E136:F136"/>
    <mergeCell ref="B6:F6"/>
    <mergeCell ref="A11:F11"/>
    <mergeCell ref="B18:B19"/>
    <mergeCell ref="C18:C19"/>
    <mergeCell ref="D18:D19"/>
    <mergeCell ref="E18:E19"/>
    <mergeCell ref="A14:D14"/>
    <mergeCell ref="D17:E17"/>
    <mergeCell ref="A15:D15"/>
    <mergeCell ref="A18:A19"/>
    <mergeCell ref="B8:E8"/>
  </mergeCells>
  <pageMargins left="0.7" right="0.7" top="0.75" bottom="0.75" header="0.3" footer="0.3"/>
  <pageSetup paperSize="9" scale="62" orientation="portrait" r:id="rId1"/>
  <rowBreaks count="1" manualBreakCount="1">
    <brk id="9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ПРИЛ.1</vt:lpstr>
      <vt:lpstr>ПРИЛ.2</vt:lpstr>
      <vt:lpstr>ПРИЛ,3</vt:lpstr>
      <vt:lpstr>ПРИЛ.4</vt:lpstr>
      <vt:lpstr>ПРИЛ.5</vt:lpstr>
      <vt:lpstr>ПРИЛ,6</vt:lpstr>
      <vt:lpstr>ПРИЛ.7</vt:lpstr>
      <vt:lpstr>ПРИЛ.8</vt:lpstr>
      <vt:lpstr>ПРИЛ.9</vt:lpstr>
      <vt:lpstr>ПРИЛ,10</vt:lpstr>
      <vt:lpstr>ПРИЛ.11</vt:lpstr>
      <vt:lpstr>ПРИЛ.12</vt:lpstr>
      <vt:lpstr>Лист1</vt:lpstr>
      <vt:lpstr>ПРИЛ.11!Область_печати</vt:lpstr>
      <vt:lpstr>ПРИЛ.5!Область_печати</vt:lpstr>
      <vt:lpstr>ПРИЛ.7!Область_печати</vt:lpstr>
      <vt:lpstr>ПРИЛ.9!Область_печати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2017-08-16T11:54:51Z</dcterms:modified>
</cp:coreProperties>
</file>