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825" windowWidth="14805" windowHeight="5220" activeTab="1"/>
  </bookViews>
  <sheets>
    <sheet name="ПРИЛ.1" sheetId="10" r:id="rId1"/>
    <sheet name="ПРИЛ.2" sheetId="12" r:id="rId2"/>
  </sheets>
  <externalReferences>
    <externalReference r:id="rId3"/>
  </externalReferences>
  <definedNames>
    <definedName name="_xlnm.Print_Area" localSheetId="1">ПРИЛ.2!$A$1:$E$115</definedName>
  </definedNames>
  <calcPr calcId="145621"/>
</workbook>
</file>

<file path=xl/calcChain.xml><?xml version="1.0" encoding="utf-8"?>
<calcChain xmlns="http://schemas.openxmlformats.org/spreadsheetml/2006/main">
  <c r="C112" i="12" l="1"/>
  <c r="D35" i="10" l="1"/>
  <c r="E35" i="10"/>
  <c r="E32" i="10"/>
  <c r="D15" i="12"/>
  <c r="D86" i="12"/>
  <c r="D87" i="12"/>
  <c r="E111" i="12"/>
  <c r="E107" i="12"/>
  <c r="E106" i="12" s="1"/>
  <c r="D111" i="12"/>
  <c r="D107" i="12"/>
  <c r="D106" i="12" s="1"/>
  <c r="E104" i="12"/>
  <c r="D104" i="12"/>
  <c r="E99" i="12"/>
  <c r="D99" i="12"/>
  <c r="E101" i="12"/>
  <c r="D101" i="12"/>
  <c r="D96" i="12"/>
  <c r="D97" i="12"/>
  <c r="D89" i="12"/>
  <c r="D88" i="12" s="1"/>
  <c r="E89" i="12"/>
  <c r="E88" i="12" s="1"/>
  <c r="D91" i="12"/>
  <c r="E91" i="12"/>
  <c r="D94" i="12"/>
  <c r="E94" i="12"/>
  <c r="D93" i="12"/>
  <c r="E93" i="12"/>
  <c r="D103" i="12"/>
  <c r="E103" i="12"/>
  <c r="E83" i="12"/>
  <c r="E80" i="12" s="1"/>
  <c r="D83" i="12"/>
  <c r="D80" i="12"/>
  <c r="E78" i="12"/>
  <c r="E75" i="12" s="1"/>
  <c r="D78" i="12"/>
  <c r="D75" i="12" s="1"/>
  <c r="E73" i="12"/>
  <c r="E72" i="12" s="1"/>
  <c r="E71" i="12" s="1"/>
  <c r="D73" i="12"/>
  <c r="D72" i="12"/>
  <c r="D71" i="12" s="1"/>
  <c r="E68" i="12"/>
  <c r="D68" i="12"/>
  <c r="E67" i="12"/>
  <c r="D67" i="12"/>
  <c r="E65" i="12"/>
  <c r="D65" i="12"/>
  <c r="D64" i="12" s="1"/>
  <c r="D63" i="12" s="1"/>
  <c r="E64" i="12"/>
  <c r="E63" i="12" s="1"/>
  <c r="E61" i="12"/>
  <c r="E60" i="12" s="1"/>
  <c r="D61" i="12"/>
  <c r="D60" i="12"/>
  <c r="E58" i="12"/>
  <c r="D58" i="12"/>
  <c r="E56" i="12"/>
  <c r="D56" i="12"/>
  <c r="E54" i="12"/>
  <c r="E53" i="12" s="1"/>
  <c r="D54" i="12"/>
  <c r="D53" i="12"/>
  <c r="D52" i="12" s="1"/>
  <c r="E50" i="12"/>
  <c r="D50" i="12"/>
  <c r="E49" i="12"/>
  <c r="E48" i="12" s="1"/>
  <c r="D49" i="12"/>
  <c r="D48" i="12"/>
  <c r="E46" i="12"/>
  <c r="E45" i="12" s="1"/>
  <c r="D46" i="12"/>
  <c r="D45" i="12" s="1"/>
  <c r="E43" i="12"/>
  <c r="D43" i="12"/>
  <c r="E41" i="12"/>
  <c r="D41" i="12"/>
  <c r="D40" i="12" s="1"/>
  <c r="D37" i="12" s="1"/>
  <c r="E40" i="12"/>
  <c r="E37" i="12" s="1"/>
  <c r="E38" i="12"/>
  <c r="D38" i="12"/>
  <c r="E34" i="12"/>
  <c r="E33" i="12" s="1"/>
  <c r="D34" i="12"/>
  <c r="D33" i="12" s="1"/>
  <c r="E29" i="12"/>
  <c r="D29" i="12"/>
  <c r="E27" i="12"/>
  <c r="D27" i="12"/>
  <c r="E25" i="12"/>
  <c r="E24" i="12" s="1"/>
  <c r="E23" i="12" s="1"/>
  <c r="D25" i="12"/>
  <c r="D24" i="12" s="1"/>
  <c r="D23" i="12" s="1"/>
  <c r="E18" i="12"/>
  <c r="D18" i="12"/>
  <c r="E17" i="12"/>
  <c r="D17" i="12"/>
  <c r="E97" i="12" l="1"/>
  <c r="E96" i="12" s="1"/>
  <c r="E87" i="12" s="1"/>
  <c r="E86" i="12" s="1"/>
  <c r="E15" i="12" s="1"/>
  <c r="E52" i="12"/>
  <c r="E16" i="12" s="1"/>
  <c r="D16" i="12"/>
  <c r="C99" i="12"/>
  <c r="C97" i="12"/>
  <c r="C96" i="12" l="1"/>
  <c r="F35" i="10"/>
  <c r="F32" i="10"/>
  <c r="C29" i="12"/>
  <c r="C27" i="12"/>
  <c r="C25" i="12"/>
  <c r="C24" i="12" l="1"/>
  <c r="C106" i="12"/>
  <c r="C87" i="12" s="1"/>
  <c r="C54" i="12" l="1"/>
  <c r="C94" i="12" l="1"/>
  <c r="C93" i="12" l="1"/>
  <c r="C56" i="12"/>
  <c r="C18" i="12" l="1"/>
  <c r="C17" i="12" s="1"/>
  <c r="C23" i="12"/>
  <c r="C34" i="12"/>
  <c r="C33" i="12" s="1"/>
  <c r="C38" i="12"/>
  <c r="C41" i="12"/>
  <c r="C43" i="12"/>
  <c r="C46" i="12"/>
  <c r="C45" i="12" s="1"/>
  <c r="C50" i="12"/>
  <c r="C49" i="12" s="1"/>
  <c r="C48" i="12" s="1"/>
  <c r="C58" i="12"/>
  <c r="C61" i="12"/>
  <c r="C60" i="12" s="1"/>
  <c r="C65" i="12"/>
  <c r="C64" i="12" s="1"/>
  <c r="C68" i="12"/>
  <c r="C67" i="12" s="1"/>
  <c r="C73" i="12"/>
  <c r="C72" i="12" s="1"/>
  <c r="C71" i="12" s="1"/>
  <c r="C78" i="12"/>
  <c r="C75" i="12" s="1"/>
  <c r="C83" i="12"/>
  <c r="C80" i="12" s="1"/>
  <c r="C89" i="12"/>
  <c r="C91" i="12"/>
  <c r="C101" i="12"/>
  <c r="C104" i="12"/>
  <c r="C103" i="12" s="1"/>
  <c r="C107" i="12"/>
  <c r="C114" i="12"/>
  <c r="C113" i="12" s="1"/>
  <c r="C86" i="12" s="1"/>
  <c r="C88" i="12" l="1"/>
  <c r="C40" i="12"/>
  <c r="C37" i="12" s="1"/>
  <c r="C53" i="12"/>
  <c r="C52" i="12" s="1"/>
  <c r="C63" i="12"/>
  <c r="C16" i="12" l="1"/>
  <c r="C15" i="12" l="1"/>
  <c r="D32" i="10" l="1"/>
  <c r="F27" i="10" l="1"/>
  <c r="E27" i="10"/>
  <c r="E21" i="10" s="1"/>
  <c r="D27" i="10"/>
  <c r="F25" i="10"/>
  <c r="E25" i="10"/>
  <c r="D25" i="10"/>
  <c r="F22" i="10"/>
  <c r="E22" i="10"/>
  <c r="D22" i="10"/>
  <c r="F19" i="10"/>
  <c r="E19" i="10"/>
  <c r="D19" i="10"/>
  <c r="F17" i="10"/>
  <c r="E17" i="10"/>
  <c r="D17" i="10"/>
  <c r="D16" i="10" s="1"/>
  <c r="E16" i="10" l="1"/>
  <c r="F16" i="10"/>
  <c r="F21" i="10"/>
  <c r="F31" i="10"/>
  <c r="F30" i="10" s="1"/>
  <c r="E31" i="10"/>
  <c r="E30" i="10" s="1"/>
  <c r="D21" i="10"/>
  <c r="F34" i="10" l="1"/>
  <c r="F33" i="10"/>
  <c r="F29" i="10" s="1"/>
  <c r="F15" i="10" s="1"/>
  <c r="E33" i="10"/>
  <c r="E29" i="10" s="1"/>
  <c r="E15" i="10" s="1"/>
  <c r="E34" i="10"/>
  <c r="D31" i="10"/>
  <c r="D30" i="10" s="1"/>
  <c r="D34" i="10" l="1"/>
  <c r="D33" i="10" l="1"/>
  <c r="D29" i="10" l="1"/>
  <c r="D15" i="10" s="1"/>
</calcChain>
</file>

<file path=xl/sharedStrings.xml><?xml version="1.0" encoding="utf-8"?>
<sst xmlns="http://schemas.openxmlformats.org/spreadsheetml/2006/main" count="282" uniqueCount="269">
  <si>
    <t>рублей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</si>
  <si>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</si>
  <si>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</si>
  <si>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</si>
  <si>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</si>
  <si>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</si>
  <si>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</si>
  <si>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</si>
  <si>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</si>
  <si>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</si>
  <si>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</si>
  <si>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</si>
  <si>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Прочие субсидии бюджетам городских поселений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</si>
  <si>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</si>
  <si>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</si>
  <si>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</si>
  <si>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</si>
  <si>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</si>
  <si>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</si>
  <si>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</si>
  <si>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</si>
  <si>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</si>
  <si>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</si>
  <si>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</si>
  <si>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</si>
  <si>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</si>
  <si>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</si>
  <si>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</si>
  <si>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</si>
  <si>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</si>
  <si>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</si>
  <si>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</si>
  <si>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</si>
  <si>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</si>
  <si>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</si>
  <si>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</si>
  <si>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</si>
  <si>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</si>
  <si>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</si>
  <si>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</si>
  <si>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</si>
  <si>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</si>
  <si>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</si>
  <si>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</si>
  <si>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</si>
  <si>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</si>
  <si>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</si>
  <si>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</si>
  <si>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</si>
  <si>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</si>
  <si>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</si>
  <si>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</si>
  <si>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</si>
  <si>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</si>
  <si>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</si>
  <si>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</si>
  <si>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</si>
  <si>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</si>
  <si>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</si>
  <si>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</si>
  <si>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</si>
  <si>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</si>
  <si>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</si>
  <si>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</si>
  <si>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</si>
  <si>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</si>
  <si>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</si>
  <si>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</si>
  <si>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</si>
  <si>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</si>
  <si>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</si>
  <si>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</si>
  <si>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</si>
  <si>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</si>
  <si>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</si>
  <si>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</si>
  <si>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</si>
  <si>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</si>
  <si>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</si>
  <si>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</si>
  <si>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</si>
  <si>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</si>
  <si>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</si>
  <si>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</si>
  <si>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</si>
  <si>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</si>
  <si>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</si>
  <si>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</si>
  <si>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</si>
  <si>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</si>
  <si>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</si>
  <si>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</si>
  <si>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</si>
  <si>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</si>
  <si>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</si>
  <si>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</si>
  <si>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</si>
  <si>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</si>
  <si>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</si>
  <si>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</si>
  <si>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</si>
  <si>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</si>
  <si>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</si>
  <si>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</si>
  <si>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</si>
  <si>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</si>
  <si>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</si>
  <si>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</si>
  <si>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</si>
  <si>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</si>
  <si>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</si>
  <si>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</si>
  <si>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</si>
  <si>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</si>
  <si>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</si>
  <si>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</si>
  <si>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</si>
  <si>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</si>
  <si>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</si>
  <si>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</si>
  <si>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</si>
  <si>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</si>
  <si>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</si>
  <si>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</si>
  <si>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</si>
  <si>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</si>
  <si>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</si>
  <si>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</si>
  <si>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</si>
  <si>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</si>
  <si>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</si>
  <si>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</si>
  <si>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</si>
  <si>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</si>
  <si>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</si>
  <si>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</si>
  <si>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</si>
  <si>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</si>
  <si>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</si>
  <si>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</si>
  <si>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</si>
  <si>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</si>
  <si>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</si>
  <si>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</si>
  <si>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</si>
  <si>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</si>
  <si>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</si>
  <si>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</si>
  <si>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</si>
  <si>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</si>
  <si>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</si>
  <si>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</si>
  <si>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</si>
  <si>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</si>
  <si>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</si>
  <si>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</si>
  <si>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</si>
  <si>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</si>
  <si>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</si>
  <si>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</si>
  <si>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</si>
  <si>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</si>
  <si>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</si>
  <si>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</si>
  <si>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</si>
  <si>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</si>
  <si>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</si>
  <si>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</si>
  <si>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</si>
  <si>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</si>
  <si>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</si>
  <si>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</si>
  <si>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</si>
  <si>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</si>
  <si>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</si>
  <si>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</si>
  <si>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</si>
  <si>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</si>
  <si>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</si>
  <si>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</si>
  <si>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</si>
  <si>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</si>
  <si>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</si>
  <si>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</si>
  <si>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Прочие субсидии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</si>
  <si>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</si>
  <si>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</si>
  <si>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</si>
  <si>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</si>
  <si>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</si>
  <si>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</si>
  <si>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</si>
  <si>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</si>
  <si>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Прочие межбюджетные трансферты, передаваемые бюджетам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</si>
  <si>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</si>
  <si>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</si>
  <si>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</si>
  <si>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</si>
  <si>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</si>
  <si>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</si>
  <si>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</si>
  <si>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</si>
  <si>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</si>
  <si>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</si>
  <si>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</si>
  <si>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</si>
  <si>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</si>
  <si>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</si>
  <si>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Дотации бюджетам бюджетной системы Российской Федерации</t>
  </si>
  <si>
    <t>С.В. Павленко</t>
  </si>
  <si>
    <t>000  1  13  02995  13  0000  130</t>
  </si>
  <si>
    <t>000  2  02  10000  00  0000 150</t>
  </si>
  <si>
    <t>000  2  02  15001  00  0000 150</t>
  </si>
  <si>
    <t>000  2  02  15001  13  0000 150</t>
  </si>
  <si>
    <t>000  2 02  20000   00  0000 150</t>
  </si>
  <si>
    <t>000  2 02  29999   00  0000 150</t>
  </si>
  <si>
    <t>000  2 02  29999   13  0000 150</t>
  </si>
  <si>
    <t>000  2 02  30000   00 0000  150</t>
  </si>
  <si>
    <t>000  2 02  35118   00 0000 150</t>
  </si>
  <si>
    <t>000  2  02  20302  00  0000  150</t>
  </si>
  <si>
    <t>000  2  02  20302  13  0000  150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</si>
  <si>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</si>
  <si>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000  2  02  25555  00  0000  150</t>
  </si>
  <si>
    <t>000  2  02  25555  13  0000  150</t>
  </si>
  <si>
    <t>000  2 02  35118  13   0000 150</t>
  </si>
  <si>
    <t>Субсидии бюджетам городских поселений на реализацию программ формирования современной городской среды</t>
  </si>
  <si>
    <t>000 1 05 03010 01 0000 110</t>
  </si>
  <si>
    <t>Сумма
 (2023 год)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</si>
  <si>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</si>
  <si>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</si>
  <si>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</si>
  <si>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</si>
  <si>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</si>
  <si>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</si>
  <si>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</si>
  <si>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</si>
  <si>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</si>
  <si>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000  1  06  06030  00 0000  110</t>
  </si>
  <si>
    <t>000  1  13  01995  13 0001  130</t>
  </si>
  <si>
    <t>000  2  02  20000  00  0000 150</t>
  </si>
  <si>
    <t>000  2  02  49999  00  0000  151</t>
  </si>
  <si>
    <t>000  2  02  49999  13  0000  151</t>
  </si>
  <si>
    <t>2024 год</t>
  </si>
  <si>
    <t>Дотации бюджетам городских поселений на выравнивание бюджетной обеспеченности из бюджета субъекта Российской Федерации.</t>
  </si>
  <si>
    <t>Субсидии бюджетам на реализацию программ формирования современной городской среды</t>
  </si>
  <si>
    <t>000  2  02  20216 00  0000 150</t>
  </si>
  <si>
    <t>000  2  02  20216 13  0000 150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</si>
  <si>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</si>
  <si>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</si>
  <si>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бюджетной системы Российской Федерации (межбюджетные субсидии)</t>
  </si>
  <si>
    <t>НА  2023 ГОД И ПЛАНОВЫЙ ПЕРИОД 2024 и 2025 ГОДОВ</t>
  </si>
  <si>
    <t>Сумма
 (2024 год)</t>
  </si>
  <si>
    <t>Сумма
 (2025 год)</t>
  </si>
  <si>
    <t>2023  год</t>
  </si>
  <si>
    <t>2025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</si>
  <si>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</si>
  <si>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</si>
  <si>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бюджетной системы Российской Федерации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</si>
  <si>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</si>
  <si>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000  2  02  40000  00  0000  151</t>
  </si>
  <si>
    <t xml:space="preserve">                                       НА  2023 ГОД И ПЛАНОВЫЙ ПЕРИОД 2024 и 2025 ГОДОВ</t>
  </si>
  <si>
    <t>Приложение 2 к решению</t>
  </si>
  <si>
    <t xml:space="preserve">                                 ПО КОДАМ ВИДОВ ДОХОДОВ, ПОДВИДОВ ДОХОДОВ</t>
  </si>
  <si>
    <t>от  23 декабря  №141</t>
  </si>
  <si>
    <t>Подгоренского городского поселения</t>
  </si>
  <si>
    <t>Приложение 2   к решению</t>
  </si>
  <si>
    <t>Приложение 1  к решению</t>
  </si>
  <si>
    <t>от 21 июля 2023 г.  № 190</t>
  </si>
  <si>
    <t>от 21 июля 2023г  № 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</si>
</sst>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/>
    <xf numFmtId="49" fontId="2" fillId="0" borderId="0" xfId="0" applyNumberFormat="1" applyFont="1" applyFill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>
      <alignment horizontal="justify"/>
    </xf>
    <xf numFmtId="4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wrapText="1"/>
    </xf>
    <xf numFmtId="4" fontId="3" fillId="3" borderId="5" xfId="0" applyNumberFormat="1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wrapText="1"/>
    </xf>
    <xf numFmtId="4" fontId="3" fillId="0" borderId="3" xfId="0" applyNumberFormat="1" applyFont="1" applyBorder="1" applyAlignment="1">
      <alignment horizontal="right" wrapText="1"/>
    </xf>
    <xf numFmtId="4" fontId="2" fillId="0" borderId="3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49" fontId="2" fillId="0" borderId="0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5" fillId="0" borderId="0" xfId="0" applyFont="1"/>
    <xf numFmtId="4" fontId="5" fillId="0" borderId="0" xfId="0" applyNumberFormat="1" applyFont="1"/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4" fillId="5" borderId="11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justify" vertical="top"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wrapText="1"/>
    </xf>
    <xf numFmtId="0" fontId="6" fillId="0" borderId="2" xfId="0" applyFont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wrapText="1"/>
    </xf>
    <xf numFmtId="4" fontId="4" fillId="5" borderId="2" xfId="0" applyNumberFormat="1" applyFont="1" applyFill="1" applyBorder="1" applyAlignment="1">
      <alignment horizontal="right" wrapText="1"/>
    </xf>
    <xf numFmtId="4" fontId="4" fillId="6" borderId="2" xfId="0" applyNumberFormat="1" applyFont="1" applyFill="1" applyBorder="1" applyAlignment="1">
      <alignment horizontal="right" wrapText="1"/>
    </xf>
    <xf numFmtId="4" fontId="4" fillId="0" borderId="2" xfId="0" applyNumberFormat="1" applyFont="1" applyBorder="1" applyAlignment="1">
      <alignment horizontal="right" wrapText="1"/>
    </xf>
    <xf numFmtId="4" fontId="4" fillId="7" borderId="2" xfId="0" applyNumberFormat="1" applyFont="1" applyFill="1" applyBorder="1" applyAlignment="1">
      <alignment horizontal="right" wrapText="1"/>
    </xf>
    <xf numFmtId="4" fontId="4" fillId="8" borderId="2" xfId="0" applyNumberFormat="1" applyFont="1" applyFill="1" applyBorder="1" applyAlignment="1">
      <alignment horizontal="right" wrapText="1"/>
    </xf>
    <xf numFmtId="4" fontId="4" fillId="0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5" fillId="0" borderId="0" xfId="0" applyFont="1" applyFill="1"/>
    <xf numFmtId="0" fontId="3" fillId="3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left" indent="15"/>
    </xf>
    <xf numFmtId="0" fontId="5" fillId="0" borderId="0" xfId="0" applyFont="1" applyBorder="1"/>
    <xf numFmtId="4" fontId="5" fillId="0" borderId="0" xfId="0" applyNumberFormat="1" applyFont="1" applyBorder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7" fillId="0" borderId="0" xfId="0" applyFont="1" applyFill="1" applyAlignment="1">
      <alignment horizontal="left"/>
    </xf>
    <xf numFmtId="0" fontId="8" fillId="0" borderId="0" xfId="0" applyFont="1" applyFill="1"/>
    <xf numFmtId="4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13" xfId="0" applyFont="1" applyBorder="1" applyAlignment="1">
      <alignment horizontal="left" wrapText="1"/>
    </xf>
    <xf numFmtId="0" fontId="5" fillId="0" borderId="2" xfId="0" applyFont="1" applyBorder="1"/>
    <xf numFmtId="0" fontId="5" fillId="2" borderId="0" xfId="0" applyFont="1" applyFill="1"/>
    <xf numFmtId="4" fontId="4" fillId="6" borderId="13" xfId="0" applyNumberFormat="1" applyFont="1" applyFill="1" applyBorder="1" applyAlignment="1">
      <alignment horizontal="right" wrapText="1"/>
    </xf>
    <xf numFmtId="0" fontId="4" fillId="10" borderId="2" xfId="0" applyFont="1" applyFill="1" applyBorder="1" applyAlignment="1">
      <alignment horizontal="left" wrapText="1"/>
    </xf>
    <xf numFmtId="0" fontId="4" fillId="10" borderId="2" xfId="0" applyFont="1" applyFill="1" applyBorder="1" applyAlignment="1">
      <alignment wrapText="1"/>
    </xf>
    <xf numFmtId="4" fontId="4" fillId="10" borderId="2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4" fontId="5" fillId="2" borderId="2" xfId="0" applyNumberFormat="1" applyFont="1" applyFill="1" applyBorder="1"/>
    <xf numFmtId="4" fontId="4" fillId="11" borderId="2" xfId="0" applyNumberFormat="1" applyFont="1" applyFill="1" applyBorder="1" applyAlignment="1">
      <alignment horizontal="right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left" vertical="top" wrapText="1"/>
    </xf>
    <xf numFmtId="4" fontId="4" fillId="5" borderId="11" xfId="0" applyNumberFormat="1" applyFont="1" applyFill="1" applyBorder="1" applyAlignment="1">
      <alignment horizontal="right" wrapText="1"/>
    </xf>
    <xf numFmtId="0" fontId="4" fillId="4" borderId="2" xfId="0" applyFont="1" applyFill="1" applyBorder="1" applyAlignment="1">
      <alignment horizontal="left" wrapText="1"/>
    </xf>
    <xf numFmtId="4" fontId="4" fillId="4" borderId="2" xfId="0" applyNumberFormat="1" applyFont="1" applyFill="1" applyBorder="1" applyAlignment="1">
      <alignment horizontal="right" wrapText="1"/>
    </xf>
    <xf numFmtId="0" fontId="4" fillId="3" borderId="2" xfId="0" applyFont="1" applyFill="1" applyBorder="1" applyAlignment="1">
      <alignment horizontal="left" wrapText="1"/>
    </xf>
    <xf numFmtId="0" fontId="4" fillId="5" borderId="2" xfId="0" applyFont="1" applyFill="1" applyBorder="1" applyAlignment="1">
      <alignment horizontal="left" wrapText="1"/>
    </xf>
    <xf numFmtId="0" fontId="4" fillId="10" borderId="2" xfId="0" applyNumberFormat="1" applyFont="1" applyFill="1" applyBorder="1" applyAlignment="1">
      <alignment wrapText="1"/>
    </xf>
    <xf numFmtId="0" fontId="4" fillId="7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4" fillId="0" borderId="2" xfId="0" applyFont="1" applyBorder="1"/>
    <xf numFmtId="4" fontId="4" fillId="13" borderId="2" xfId="0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horizontal="left" vertical="center" wrapText="1"/>
    </xf>
    <xf numFmtId="4" fontId="4" fillId="9" borderId="2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4" fontId="4" fillId="12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2" fontId="5" fillId="0" borderId="2" xfId="0" applyNumberFormat="1" applyFont="1" applyBorder="1" applyAlignment="1"/>
    <xf numFmtId="2" fontId="5" fillId="0" borderId="2" xfId="0" applyNumberFormat="1" applyFont="1" applyBorder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-6&#1088;&#1072;&#1089;&#1093;&#1086;&#1076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3"/>
      <sheetName val="ПРИЛ4"/>
      <sheetName val="ПРИЛ5"/>
      <sheetName val="прил 6"/>
    </sheetNames>
    <sheetDataSet>
      <sheetData sheetId="0">
        <row r="17">
          <cell r="J17">
            <v>282320654.16999996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opLeftCell="A24" workbookViewId="0">
      <selection activeCell="D4" sqref="D4"/>
    </sheetView>
  </sheetViews>
  <sheetFormatPr defaultRowHeight="12.75" x14ac:dyDescent="0.2"/>
  <cols>
    <col min="1" max="1" width="3.85546875" style="30" customWidth="1"/>
    <col min="2" max="2" width="48.7109375" style="30" customWidth="1"/>
    <col min="3" max="3" width="24.85546875" style="30" customWidth="1"/>
    <col min="4" max="4" width="13.42578125" style="31" customWidth="1"/>
    <col min="5" max="5" width="13.42578125" style="30" customWidth="1"/>
    <col min="6" max="6" width="13.5703125" style="30" customWidth="1"/>
    <col min="7" max="256" width="9.140625" style="30"/>
    <col min="257" max="257" width="3.85546875" style="30" customWidth="1"/>
    <col min="258" max="258" width="48.7109375" style="30" customWidth="1"/>
    <col min="259" max="259" width="22.140625" style="30" customWidth="1"/>
    <col min="260" max="261" width="13.42578125" style="30" customWidth="1"/>
    <col min="262" max="262" width="12.5703125" style="30" customWidth="1"/>
    <col min="263" max="512" width="9.140625" style="30"/>
    <col min="513" max="513" width="3.85546875" style="30" customWidth="1"/>
    <col min="514" max="514" width="48.7109375" style="30" customWidth="1"/>
    <col min="515" max="515" width="22.140625" style="30" customWidth="1"/>
    <col min="516" max="517" width="13.42578125" style="30" customWidth="1"/>
    <col min="518" max="518" width="12.5703125" style="30" customWidth="1"/>
    <col min="519" max="768" width="9.140625" style="30"/>
    <col min="769" max="769" width="3.85546875" style="30" customWidth="1"/>
    <col min="770" max="770" width="48.7109375" style="30" customWidth="1"/>
    <col min="771" max="771" width="22.140625" style="30" customWidth="1"/>
    <col min="772" max="773" width="13.42578125" style="30" customWidth="1"/>
    <col min="774" max="774" width="12.5703125" style="30" customWidth="1"/>
    <col min="775" max="1024" width="9.140625" style="30"/>
    <col min="1025" max="1025" width="3.85546875" style="30" customWidth="1"/>
    <col min="1026" max="1026" width="48.7109375" style="30" customWidth="1"/>
    <col min="1027" max="1027" width="22.140625" style="30" customWidth="1"/>
    <col min="1028" max="1029" width="13.42578125" style="30" customWidth="1"/>
    <col min="1030" max="1030" width="12.5703125" style="30" customWidth="1"/>
    <col min="1031" max="1280" width="9.140625" style="30"/>
    <col min="1281" max="1281" width="3.85546875" style="30" customWidth="1"/>
    <col min="1282" max="1282" width="48.7109375" style="30" customWidth="1"/>
    <col min="1283" max="1283" width="22.140625" style="30" customWidth="1"/>
    <col min="1284" max="1285" width="13.42578125" style="30" customWidth="1"/>
    <col min="1286" max="1286" width="12.5703125" style="30" customWidth="1"/>
    <col min="1287" max="1536" width="9.140625" style="30"/>
    <col min="1537" max="1537" width="3.85546875" style="30" customWidth="1"/>
    <col min="1538" max="1538" width="48.7109375" style="30" customWidth="1"/>
    <col min="1539" max="1539" width="22.140625" style="30" customWidth="1"/>
    <col min="1540" max="1541" width="13.42578125" style="30" customWidth="1"/>
    <col min="1542" max="1542" width="12.5703125" style="30" customWidth="1"/>
    <col min="1543" max="1792" width="9.140625" style="30"/>
    <col min="1793" max="1793" width="3.85546875" style="30" customWidth="1"/>
    <col min="1794" max="1794" width="48.7109375" style="30" customWidth="1"/>
    <col min="1795" max="1795" width="22.140625" style="30" customWidth="1"/>
    <col min="1796" max="1797" width="13.42578125" style="30" customWidth="1"/>
    <col min="1798" max="1798" width="12.5703125" style="30" customWidth="1"/>
    <col min="1799" max="2048" width="9.140625" style="30"/>
    <col min="2049" max="2049" width="3.85546875" style="30" customWidth="1"/>
    <col min="2050" max="2050" width="48.7109375" style="30" customWidth="1"/>
    <col min="2051" max="2051" width="22.140625" style="30" customWidth="1"/>
    <col min="2052" max="2053" width="13.42578125" style="30" customWidth="1"/>
    <col min="2054" max="2054" width="12.5703125" style="30" customWidth="1"/>
    <col min="2055" max="2304" width="9.140625" style="30"/>
    <col min="2305" max="2305" width="3.85546875" style="30" customWidth="1"/>
    <col min="2306" max="2306" width="48.7109375" style="30" customWidth="1"/>
    <col min="2307" max="2307" width="22.140625" style="30" customWidth="1"/>
    <col min="2308" max="2309" width="13.42578125" style="30" customWidth="1"/>
    <col min="2310" max="2310" width="12.5703125" style="30" customWidth="1"/>
    <col min="2311" max="2560" width="9.140625" style="30"/>
    <col min="2561" max="2561" width="3.85546875" style="30" customWidth="1"/>
    <col min="2562" max="2562" width="48.7109375" style="30" customWidth="1"/>
    <col min="2563" max="2563" width="22.140625" style="30" customWidth="1"/>
    <col min="2564" max="2565" width="13.42578125" style="30" customWidth="1"/>
    <col min="2566" max="2566" width="12.5703125" style="30" customWidth="1"/>
    <col min="2567" max="2816" width="9.140625" style="30"/>
    <col min="2817" max="2817" width="3.85546875" style="30" customWidth="1"/>
    <col min="2818" max="2818" width="48.7109375" style="30" customWidth="1"/>
    <col min="2819" max="2819" width="22.140625" style="30" customWidth="1"/>
    <col min="2820" max="2821" width="13.42578125" style="30" customWidth="1"/>
    <col min="2822" max="2822" width="12.5703125" style="30" customWidth="1"/>
    <col min="2823" max="3072" width="9.140625" style="30"/>
    <col min="3073" max="3073" width="3.85546875" style="30" customWidth="1"/>
    <col min="3074" max="3074" width="48.7109375" style="30" customWidth="1"/>
    <col min="3075" max="3075" width="22.140625" style="30" customWidth="1"/>
    <col min="3076" max="3077" width="13.42578125" style="30" customWidth="1"/>
    <col min="3078" max="3078" width="12.5703125" style="30" customWidth="1"/>
    <col min="3079" max="3328" width="9.140625" style="30"/>
    <col min="3329" max="3329" width="3.85546875" style="30" customWidth="1"/>
    <col min="3330" max="3330" width="48.7109375" style="30" customWidth="1"/>
    <col min="3331" max="3331" width="22.140625" style="30" customWidth="1"/>
    <col min="3332" max="3333" width="13.42578125" style="30" customWidth="1"/>
    <col min="3334" max="3334" width="12.5703125" style="30" customWidth="1"/>
    <col min="3335" max="3584" width="9.140625" style="30"/>
    <col min="3585" max="3585" width="3.85546875" style="30" customWidth="1"/>
    <col min="3586" max="3586" width="48.7109375" style="30" customWidth="1"/>
    <col min="3587" max="3587" width="22.140625" style="30" customWidth="1"/>
    <col min="3588" max="3589" width="13.42578125" style="30" customWidth="1"/>
    <col min="3590" max="3590" width="12.5703125" style="30" customWidth="1"/>
    <col min="3591" max="3840" width="9.140625" style="30"/>
    <col min="3841" max="3841" width="3.85546875" style="30" customWidth="1"/>
    <col min="3842" max="3842" width="48.7109375" style="30" customWidth="1"/>
    <col min="3843" max="3843" width="22.140625" style="30" customWidth="1"/>
    <col min="3844" max="3845" width="13.42578125" style="30" customWidth="1"/>
    <col min="3846" max="3846" width="12.5703125" style="30" customWidth="1"/>
    <col min="3847" max="4096" width="9.140625" style="30"/>
    <col min="4097" max="4097" width="3.85546875" style="30" customWidth="1"/>
    <col min="4098" max="4098" width="48.7109375" style="30" customWidth="1"/>
    <col min="4099" max="4099" width="22.140625" style="30" customWidth="1"/>
    <col min="4100" max="4101" width="13.42578125" style="30" customWidth="1"/>
    <col min="4102" max="4102" width="12.5703125" style="30" customWidth="1"/>
    <col min="4103" max="4352" width="9.140625" style="30"/>
    <col min="4353" max="4353" width="3.85546875" style="30" customWidth="1"/>
    <col min="4354" max="4354" width="48.7109375" style="30" customWidth="1"/>
    <col min="4355" max="4355" width="22.140625" style="30" customWidth="1"/>
    <col min="4356" max="4357" width="13.42578125" style="30" customWidth="1"/>
    <col min="4358" max="4358" width="12.5703125" style="30" customWidth="1"/>
    <col min="4359" max="4608" width="9.140625" style="30"/>
    <col min="4609" max="4609" width="3.85546875" style="30" customWidth="1"/>
    <col min="4610" max="4610" width="48.7109375" style="30" customWidth="1"/>
    <col min="4611" max="4611" width="22.140625" style="30" customWidth="1"/>
    <col min="4612" max="4613" width="13.42578125" style="30" customWidth="1"/>
    <col min="4614" max="4614" width="12.5703125" style="30" customWidth="1"/>
    <col min="4615" max="4864" width="9.140625" style="30"/>
    <col min="4865" max="4865" width="3.85546875" style="30" customWidth="1"/>
    <col min="4866" max="4866" width="48.7109375" style="30" customWidth="1"/>
    <col min="4867" max="4867" width="22.140625" style="30" customWidth="1"/>
    <col min="4868" max="4869" width="13.42578125" style="30" customWidth="1"/>
    <col min="4870" max="4870" width="12.5703125" style="30" customWidth="1"/>
    <col min="4871" max="5120" width="9.140625" style="30"/>
    <col min="5121" max="5121" width="3.85546875" style="30" customWidth="1"/>
    <col min="5122" max="5122" width="48.7109375" style="30" customWidth="1"/>
    <col min="5123" max="5123" width="22.140625" style="30" customWidth="1"/>
    <col min="5124" max="5125" width="13.42578125" style="30" customWidth="1"/>
    <col min="5126" max="5126" width="12.5703125" style="30" customWidth="1"/>
    <col min="5127" max="5376" width="9.140625" style="30"/>
    <col min="5377" max="5377" width="3.85546875" style="30" customWidth="1"/>
    <col min="5378" max="5378" width="48.7109375" style="30" customWidth="1"/>
    <col min="5379" max="5379" width="22.140625" style="30" customWidth="1"/>
    <col min="5380" max="5381" width="13.42578125" style="30" customWidth="1"/>
    <col min="5382" max="5382" width="12.5703125" style="30" customWidth="1"/>
    <col min="5383" max="5632" width="9.140625" style="30"/>
    <col min="5633" max="5633" width="3.85546875" style="30" customWidth="1"/>
    <col min="5634" max="5634" width="48.7109375" style="30" customWidth="1"/>
    <col min="5635" max="5635" width="22.140625" style="30" customWidth="1"/>
    <col min="5636" max="5637" width="13.42578125" style="30" customWidth="1"/>
    <col min="5638" max="5638" width="12.5703125" style="30" customWidth="1"/>
    <col min="5639" max="5888" width="9.140625" style="30"/>
    <col min="5889" max="5889" width="3.85546875" style="30" customWidth="1"/>
    <col min="5890" max="5890" width="48.7109375" style="30" customWidth="1"/>
    <col min="5891" max="5891" width="22.140625" style="30" customWidth="1"/>
    <col min="5892" max="5893" width="13.42578125" style="30" customWidth="1"/>
    <col min="5894" max="5894" width="12.5703125" style="30" customWidth="1"/>
    <col min="5895" max="6144" width="9.140625" style="30"/>
    <col min="6145" max="6145" width="3.85546875" style="30" customWidth="1"/>
    <col min="6146" max="6146" width="48.7109375" style="30" customWidth="1"/>
    <col min="6147" max="6147" width="22.140625" style="30" customWidth="1"/>
    <col min="6148" max="6149" width="13.42578125" style="30" customWidth="1"/>
    <col min="6150" max="6150" width="12.5703125" style="30" customWidth="1"/>
    <col min="6151" max="6400" width="9.140625" style="30"/>
    <col min="6401" max="6401" width="3.85546875" style="30" customWidth="1"/>
    <col min="6402" max="6402" width="48.7109375" style="30" customWidth="1"/>
    <col min="6403" max="6403" width="22.140625" style="30" customWidth="1"/>
    <col min="6404" max="6405" width="13.42578125" style="30" customWidth="1"/>
    <col min="6406" max="6406" width="12.5703125" style="30" customWidth="1"/>
    <col min="6407" max="6656" width="9.140625" style="30"/>
    <col min="6657" max="6657" width="3.85546875" style="30" customWidth="1"/>
    <col min="6658" max="6658" width="48.7109375" style="30" customWidth="1"/>
    <col min="6659" max="6659" width="22.140625" style="30" customWidth="1"/>
    <col min="6660" max="6661" width="13.42578125" style="30" customWidth="1"/>
    <col min="6662" max="6662" width="12.5703125" style="30" customWidth="1"/>
    <col min="6663" max="6912" width="9.140625" style="30"/>
    <col min="6913" max="6913" width="3.85546875" style="30" customWidth="1"/>
    <col min="6914" max="6914" width="48.7109375" style="30" customWidth="1"/>
    <col min="6915" max="6915" width="22.140625" style="30" customWidth="1"/>
    <col min="6916" max="6917" width="13.42578125" style="30" customWidth="1"/>
    <col min="6918" max="6918" width="12.5703125" style="30" customWidth="1"/>
    <col min="6919" max="7168" width="9.140625" style="30"/>
    <col min="7169" max="7169" width="3.85546875" style="30" customWidth="1"/>
    <col min="7170" max="7170" width="48.7109375" style="30" customWidth="1"/>
    <col min="7171" max="7171" width="22.140625" style="30" customWidth="1"/>
    <col min="7172" max="7173" width="13.42578125" style="30" customWidth="1"/>
    <col min="7174" max="7174" width="12.5703125" style="30" customWidth="1"/>
    <col min="7175" max="7424" width="9.140625" style="30"/>
    <col min="7425" max="7425" width="3.85546875" style="30" customWidth="1"/>
    <col min="7426" max="7426" width="48.7109375" style="30" customWidth="1"/>
    <col min="7427" max="7427" width="22.140625" style="30" customWidth="1"/>
    <col min="7428" max="7429" width="13.42578125" style="30" customWidth="1"/>
    <col min="7430" max="7430" width="12.5703125" style="30" customWidth="1"/>
    <col min="7431" max="7680" width="9.140625" style="30"/>
    <col min="7681" max="7681" width="3.85546875" style="30" customWidth="1"/>
    <col min="7682" max="7682" width="48.7109375" style="30" customWidth="1"/>
    <col min="7683" max="7683" width="22.140625" style="30" customWidth="1"/>
    <col min="7684" max="7685" width="13.42578125" style="30" customWidth="1"/>
    <col min="7686" max="7686" width="12.5703125" style="30" customWidth="1"/>
    <col min="7687" max="7936" width="9.140625" style="30"/>
    <col min="7937" max="7937" width="3.85546875" style="30" customWidth="1"/>
    <col min="7938" max="7938" width="48.7109375" style="30" customWidth="1"/>
    <col min="7939" max="7939" width="22.140625" style="30" customWidth="1"/>
    <col min="7940" max="7941" width="13.42578125" style="30" customWidth="1"/>
    <col min="7942" max="7942" width="12.5703125" style="30" customWidth="1"/>
    <col min="7943" max="8192" width="9.140625" style="30"/>
    <col min="8193" max="8193" width="3.85546875" style="30" customWidth="1"/>
    <col min="8194" max="8194" width="48.7109375" style="30" customWidth="1"/>
    <col min="8195" max="8195" width="22.140625" style="30" customWidth="1"/>
    <col min="8196" max="8197" width="13.42578125" style="30" customWidth="1"/>
    <col min="8198" max="8198" width="12.5703125" style="30" customWidth="1"/>
    <col min="8199" max="8448" width="9.140625" style="30"/>
    <col min="8449" max="8449" width="3.85546875" style="30" customWidth="1"/>
    <col min="8450" max="8450" width="48.7109375" style="30" customWidth="1"/>
    <col min="8451" max="8451" width="22.140625" style="30" customWidth="1"/>
    <col min="8452" max="8453" width="13.42578125" style="30" customWidth="1"/>
    <col min="8454" max="8454" width="12.5703125" style="30" customWidth="1"/>
    <col min="8455" max="8704" width="9.140625" style="30"/>
    <col min="8705" max="8705" width="3.85546875" style="30" customWidth="1"/>
    <col min="8706" max="8706" width="48.7109375" style="30" customWidth="1"/>
    <col min="8707" max="8707" width="22.140625" style="30" customWidth="1"/>
    <col min="8708" max="8709" width="13.42578125" style="30" customWidth="1"/>
    <col min="8710" max="8710" width="12.5703125" style="30" customWidth="1"/>
    <col min="8711" max="8960" width="9.140625" style="30"/>
    <col min="8961" max="8961" width="3.85546875" style="30" customWidth="1"/>
    <col min="8962" max="8962" width="48.7109375" style="30" customWidth="1"/>
    <col min="8963" max="8963" width="22.140625" style="30" customWidth="1"/>
    <col min="8964" max="8965" width="13.42578125" style="30" customWidth="1"/>
    <col min="8966" max="8966" width="12.5703125" style="30" customWidth="1"/>
    <col min="8967" max="9216" width="9.140625" style="30"/>
    <col min="9217" max="9217" width="3.85546875" style="30" customWidth="1"/>
    <col min="9218" max="9218" width="48.7109375" style="30" customWidth="1"/>
    <col min="9219" max="9219" width="22.140625" style="30" customWidth="1"/>
    <col min="9220" max="9221" width="13.42578125" style="30" customWidth="1"/>
    <col min="9222" max="9222" width="12.5703125" style="30" customWidth="1"/>
    <col min="9223" max="9472" width="9.140625" style="30"/>
    <col min="9473" max="9473" width="3.85546875" style="30" customWidth="1"/>
    <col min="9474" max="9474" width="48.7109375" style="30" customWidth="1"/>
    <col min="9475" max="9475" width="22.140625" style="30" customWidth="1"/>
    <col min="9476" max="9477" width="13.42578125" style="30" customWidth="1"/>
    <col min="9478" max="9478" width="12.5703125" style="30" customWidth="1"/>
    <col min="9479" max="9728" width="9.140625" style="30"/>
    <col min="9729" max="9729" width="3.85546875" style="30" customWidth="1"/>
    <col min="9730" max="9730" width="48.7109375" style="30" customWidth="1"/>
    <col min="9731" max="9731" width="22.140625" style="30" customWidth="1"/>
    <col min="9732" max="9733" width="13.42578125" style="30" customWidth="1"/>
    <col min="9734" max="9734" width="12.5703125" style="30" customWidth="1"/>
    <col min="9735" max="9984" width="9.140625" style="30"/>
    <col min="9985" max="9985" width="3.85546875" style="30" customWidth="1"/>
    <col min="9986" max="9986" width="48.7109375" style="30" customWidth="1"/>
    <col min="9987" max="9987" width="22.140625" style="30" customWidth="1"/>
    <col min="9988" max="9989" width="13.42578125" style="30" customWidth="1"/>
    <col min="9990" max="9990" width="12.5703125" style="30" customWidth="1"/>
    <col min="9991" max="10240" width="9.140625" style="30"/>
    <col min="10241" max="10241" width="3.85546875" style="30" customWidth="1"/>
    <col min="10242" max="10242" width="48.7109375" style="30" customWidth="1"/>
    <col min="10243" max="10243" width="22.140625" style="30" customWidth="1"/>
    <col min="10244" max="10245" width="13.42578125" style="30" customWidth="1"/>
    <col min="10246" max="10246" width="12.5703125" style="30" customWidth="1"/>
    <col min="10247" max="10496" width="9.140625" style="30"/>
    <col min="10497" max="10497" width="3.85546875" style="30" customWidth="1"/>
    <col min="10498" max="10498" width="48.7109375" style="30" customWidth="1"/>
    <col min="10499" max="10499" width="22.140625" style="30" customWidth="1"/>
    <col min="10500" max="10501" width="13.42578125" style="30" customWidth="1"/>
    <col min="10502" max="10502" width="12.5703125" style="30" customWidth="1"/>
    <col min="10503" max="10752" width="9.140625" style="30"/>
    <col min="10753" max="10753" width="3.85546875" style="30" customWidth="1"/>
    <col min="10754" max="10754" width="48.7109375" style="30" customWidth="1"/>
    <col min="10755" max="10755" width="22.140625" style="30" customWidth="1"/>
    <col min="10756" max="10757" width="13.42578125" style="30" customWidth="1"/>
    <col min="10758" max="10758" width="12.5703125" style="30" customWidth="1"/>
    <col min="10759" max="11008" width="9.140625" style="30"/>
    <col min="11009" max="11009" width="3.85546875" style="30" customWidth="1"/>
    <col min="11010" max="11010" width="48.7109375" style="30" customWidth="1"/>
    <col min="11011" max="11011" width="22.140625" style="30" customWidth="1"/>
    <col min="11012" max="11013" width="13.42578125" style="30" customWidth="1"/>
    <col min="11014" max="11014" width="12.5703125" style="30" customWidth="1"/>
    <col min="11015" max="11264" width="9.140625" style="30"/>
    <col min="11265" max="11265" width="3.85546875" style="30" customWidth="1"/>
    <col min="11266" max="11266" width="48.7109375" style="30" customWidth="1"/>
    <col min="11267" max="11267" width="22.140625" style="30" customWidth="1"/>
    <col min="11268" max="11269" width="13.42578125" style="30" customWidth="1"/>
    <col min="11270" max="11270" width="12.5703125" style="30" customWidth="1"/>
    <col min="11271" max="11520" width="9.140625" style="30"/>
    <col min="11521" max="11521" width="3.85546875" style="30" customWidth="1"/>
    <col min="11522" max="11522" width="48.7109375" style="30" customWidth="1"/>
    <col min="11523" max="11523" width="22.140625" style="30" customWidth="1"/>
    <col min="11524" max="11525" width="13.42578125" style="30" customWidth="1"/>
    <col min="11526" max="11526" width="12.5703125" style="30" customWidth="1"/>
    <col min="11527" max="11776" width="9.140625" style="30"/>
    <col min="11777" max="11777" width="3.85546875" style="30" customWidth="1"/>
    <col min="11778" max="11778" width="48.7109375" style="30" customWidth="1"/>
    <col min="11779" max="11779" width="22.140625" style="30" customWidth="1"/>
    <col min="11780" max="11781" width="13.42578125" style="30" customWidth="1"/>
    <col min="11782" max="11782" width="12.5703125" style="30" customWidth="1"/>
    <col min="11783" max="12032" width="9.140625" style="30"/>
    <col min="12033" max="12033" width="3.85546875" style="30" customWidth="1"/>
    <col min="12034" max="12034" width="48.7109375" style="30" customWidth="1"/>
    <col min="12035" max="12035" width="22.140625" style="30" customWidth="1"/>
    <col min="12036" max="12037" width="13.42578125" style="30" customWidth="1"/>
    <col min="12038" max="12038" width="12.5703125" style="30" customWidth="1"/>
    <col min="12039" max="12288" width="9.140625" style="30"/>
    <col min="12289" max="12289" width="3.85546875" style="30" customWidth="1"/>
    <col min="12290" max="12290" width="48.7109375" style="30" customWidth="1"/>
    <col min="12291" max="12291" width="22.140625" style="30" customWidth="1"/>
    <col min="12292" max="12293" width="13.42578125" style="30" customWidth="1"/>
    <col min="12294" max="12294" width="12.5703125" style="30" customWidth="1"/>
    <col min="12295" max="12544" width="9.140625" style="30"/>
    <col min="12545" max="12545" width="3.85546875" style="30" customWidth="1"/>
    <col min="12546" max="12546" width="48.7109375" style="30" customWidth="1"/>
    <col min="12547" max="12547" width="22.140625" style="30" customWidth="1"/>
    <col min="12548" max="12549" width="13.42578125" style="30" customWidth="1"/>
    <col min="12550" max="12550" width="12.5703125" style="30" customWidth="1"/>
    <col min="12551" max="12800" width="9.140625" style="30"/>
    <col min="12801" max="12801" width="3.85546875" style="30" customWidth="1"/>
    <col min="12802" max="12802" width="48.7109375" style="30" customWidth="1"/>
    <col min="12803" max="12803" width="22.140625" style="30" customWidth="1"/>
    <col min="12804" max="12805" width="13.42578125" style="30" customWidth="1"/>
    <col min="12806" max="12806" width="12.5703125" style="30" customWidth="1"/>
    <col min="12807" max="13056" width="9.140625" style="30"/>
    <col min="13057" max="13057" width="3.85546875" style="30" customWidth="1"/>
    <col min="13058" max="13058" width="48.7109375" style="30" customWidth="1"/>
    <col min="13059" max="13059" width="22.140625" style="30" customWidth="1"/>
    <col min="13060" max="13061" width="13.42578125" style="30" customWidth="1"/>
    <col min="13062" max="13062" width="12.5703125" style="30" customWidth="1"/>
    <col min="13063" max="13312" width="9.140625" style="30"/>
    <col min="13313" max="13313" width="3.85546875" style="30" customWidth="1"/>
    <col min="13314" max="13314" width="48.7109375" style="30" customWidth="1"/>
    <col min="13315" max="13315" width="22.140625" style="30" customWidth="1"/>
    <col min="13316" max="13317" width="13.42578125" style="30" customWidth="1"/>
    <col min="13318" max="13318" width="12.5703125" style="30" customWidth="1"/>
    <col min="13319" max="13568" width="9.140625" style="30"/>
    <col min="13569" max="13569" width="3.85546875" style="30" customWidth="1"/>
    <col min="13570" max="13570" width="48.7109375" style="30" customWidth="1"/>
    <col min="13571" max="13571" width="22.140625" style="30" customWidth="1"/>
    <col min="13572" max="13573" width="13.42578125" style="30" customWidth="1"/>
    <col min="13574" max="13574" width="12.5703125" style="30" customWidth="1"/>
    <col min="13575" max="13824" width="9.140625" style="30"/>
    <col min="13825" max="13825" width="3.85546875" style="30" customWidth="1"/>
    <col min="13826" max="13826" width="48.7109375" style="30" customWidth="1"/>
    <col min="13827" max="13827" width="22.140625" style="30" customWidth="1"/>
    <col min="13828" max="13829" width="13.42578125" style="30" customWidth="1"/>
    <col min="13830" max="13830" width="12.5703125" style="30" customWidth="1"/>
    <col min="13831" max="14080" width="9.140625" style="30"/>
    <col min="14081" max="14081" width="3.85546875" style="30" customWidth="1"/>
    <col min="14082" max="14082" width="48.7109375" style="30" customWidth="1"/>
    <col min="14083" max="14083" width="22.140625" style="30" customWidth="1"/>
    <col min="14084" max="14085" width="13.42578125" style="30" customWidth="1"/>
    <col min="14086" max="14086" width="12.5703125" style="30" customWidth="1"/>
    <col min="14087" max="14336" width="9.140625" style="30"/>
    <col min="14337" max="14337" width="3.85546875" style="30" customWidth="1"/>
    <col min="14338" max="14338" width="48.7109375" style="30" customWidth="1"/>
    <col min="14339" max="14339" width="22.140625" style="30" customWidth="1"/>
    <col min="14340" max="14341" width="13.42578125" style="30" customWidth="1"/>
    <col min="14342" max="14342" width="12.5703125" style="30" customWidth="1"/>
    <col min="14343" max="14592" width="9.140625" style="30"/>
    <col min="14593" max="14593" width="3.85546875" style="30" customWidth="1"/>
    <col min="14594" max="14594" width="48.7109375" style="30" customWidth="1"/>
    <col min="14595" max="14595" width="22.140625" style="30" customWidth="1"/>
    <col min="14596" max="14597" width="13.42578125" style="30" customWidth="1"/>
    <col min="14598" max="14598" width="12.5703125" style="30" customWidth="1"/>
    <col min="14599" max="14848" width="9.140625" style="30"/>
    <col min="14849" max="14849" width="3.85546875" style="30" customWidth="1"/>
    <col min="14850" max="14850" width="48.7109375" style="30" customWidth="1"/>
    <col min="14851" max="14851" width="22.140625" style="30" customWidth="1"/>
    <col min="14852" max="14853" width="13.42578125" style="30" customWidth="1"/>
    <col min="14854" max="14854" width="12.5703125" style="30" customWidth="1"/>
    <col min="14855" max="15104" width="9.140625" style="30"/>
    <col min="15105" max="15105" width="3.85546875" style="30" customWidth="1"/>
    <col min="15106" max="15106" width="48.7109375" style="30" customWidth="1"/>
    <col min="15107" max="15107" width="22.140625" style="30" customWidth="1"/>
    <col min="15108" max="15109" width="13.42578125" style="30" customWidth="1"/>
    <col min="15110" max="15110" width="12.5703125" style="30" customWidth="1"/>
    <col min="15111" max="15360" width="9.140625" style="30"/>
    <col min="15361" max="15361" width="3.85546875" style="30" customWidth="1"/>
    <col min="15362" max="15362" width="48.7109375" style="30" customWidth="1"/>
    <col min="15363" max="15363" width="22.140625" style="30" customWidth="1"/>
    <col min="15364" max="15365" width="13.42578125" style="30" customWidth="1"/>
    <col min="15366" max="15366" width="12.5703125" style="30" customWidth="1"/>
    <col min="15367" max="15616" width="9.140625" style="30"/>
    <col min="15617" max="15617" width="3.85546875" style="30" customWidth="1"/>
    <col min="15618" max="15618" width="48.7109375" style="30" customWidth="1"/>
    <col min="15619" max="15619" width="22.140625" style="30" customWidth="1"/>
    <col min="15620" max="15621" width="13.42578125" style="30" customWidth="1"/>
    <col min="15622" max="15622" width="12.5703125" style="30" customWidth="1"/>
    <col min="15623" max="15872" width="9.140625" style="30"/>
    <col min="15873" max="15873" width="3.85546875" style="30" customWidth="1"/>
    <col min="15874" max="15874" width="48.7109375" style="30" customWidth="1"/>
    <col min="15875" max="15875" width="22.140625" style="30" customWidth="1"/>
    <col min="15876" max="15877" width="13.42578125" style="30" customWidth="1"/>
    <col min="15878" max="15878" width="12.5703125" style="30" customWidth="1"/>
    <col min="15879" max="16128" width="9.140625" style="30"/>
    <col min="16129" max="16129" width="3.85546875" style="30" customWidth="1"/>
    <col min="16130" max="16130" width="48.7109375" style="30" customWidth="1"/>
    <col min="16131" max="16131" width="22.140625" style="30" customWidth="1"/>
    <col min="16132" max="16133" width="13.42578125" style="30" customWidth="1"/>
    <col min="16134" max="16134" width="12.5703125" style="30" customWidth="1"/>
    <col min="16135" max="16384" width="9.140625" style="30"/>
  </cols>
  <sheetData>
    <row r="1" spans="1:16" ht="15.75" x14ac:dyDescent="0.25">
      <c r="D1" s="73" t="s">
        <v>266</v>
      </c>
      <c r="E1" s="73"/>
      <c r="F1" s="98"/>
    </row>
    <row r="2" spans="1:16" ht="15.75" x14ac:dyDescent="0.25">
      <c r="D2" s="73" t="s">
        <v>20</v>
      </c>
      <c r="E2" s="73"/>
      <c r="F2" s="98"/>
    </row>
    <row r="3" spans="1:16" ht="15.75" x14ac:dyDescent="0.25">
      <c r="D3" s="73" t="s">
        <v>264</v>
      </c>
      <c r="E3" s="73"/>
      <c r="F3" s="98"/>
    </row>
    <row r="4" spans="1:16" ht="15.75" x14ac:dyDescent="0.25">
      <c r="D4" s="73" t="s">
        <v>267</v>
      </c>
      <c r="E4" s="73"/>
      <c r="F4" s="98"/>
    </row>
    <row r="5" spans="1:16" s="50" customFormat="1" ht="15.75" x14ac:dyDescent="0.25">
      <c r="D5" s="62" t="s">
        <v>19</v>
      </c>
      <c r="E5" s="63"/>
      <c r="F5" s="63"/>
    </row>
    <row r="6" spans="1:16" s="50" customFormat="1" ht="15.75" x14ac:dyDescent="0.25">
      <c r="D6" s="62" t="s">
        <v>20</v>
      </c>
      <c r="E6" s="63"/>
      <c r="F6" s="63"/>
    </row>
    <row r="7" spans="1:16" s="50" customFormat="1" ht="15.75" x14ac:dyDescent="0.25">
      <c r="D7" s="62" t="s">
        <v>61</v>
      </c>
      <c r="E7" s="63"/>
      <c r="F7" s="63"/>
    </row>
    <row r="8" spans="1:16" s="50" customFormat="1" ht="15.75" x14ac:dyDescent="0.25">
      <c r="D8" s="62" t="s">
        <v>263</v>
      </c>
      <c r="E8" s="63"/>
      <c r="F8" s="63"/>
    </row>
    <row r="9" spans="1:16" x14ac:dyDescent="0.2">
      <c r="A9" s="48"/>
      <c r="B9" s="48"/>
      <c r="C9" s="6"/>
      <c r="D9" s="7"/>
    </row>
    <row r="10" spans="1:16" x14ac:dyDescent="0.2">
      <c r="A10" s="100" t="s">
        <v>21</v>
      </c>
      <c r="B10" s="100"/>
      <c r="C10" s="100"/>
      <c r="D10" s="100"/>
      <c r="E10" s="100"/>
      <c r="F10" s="100"/>
    </row>
    <row r="11" spans="1:16" ht="12.75" customHeight="1" x14ac:dyDescent="0.2">
      <c r="A11" s="100" t="s">
        <v>62</v>
      </c>
      <c r="B11" s="100"/>
      <c r="C11" s="100"/>
      <c r="D11" s="100"/>
      <c r="E11" s="100"/>
      <c r="F11" s="100"/>
      <c r="G11" s="8"/>
      <c r="H11" s="8"/>
      <c r="I11" s="8"/>
    </row>
    <row r="12" spans="1:16" ht="12.75" customHeight="1" x14ac:dyDescent="0.2">
      <c r="A12" s="74" t="s">
        <v>260</v>
      </c>
      <c r="B12" s="78"/>
      <c r="C12" s="78"/>
      <c r="D12" s="74"/>
      <c r="E12" s="74"/>
      <c r="F12" s="74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ht="13.5" thickBot="1" x14ac:dyDescent="0.25">
      <c r="A13" s="9"/>
      <c r="B13" s="6"/>
      <c r="C13" s="6"/>
      <c r="F13" s="10" t="s">
        <v>0</v>
      </c>
    </row>
    <row r="14" spans="1:16" ht="33" customHeight="1" thickBot="1" x14ac:dyDescent="0.25">
      <c r="A14" s="11" t="s">
        <v>22</v>
      </c>
      <c r="B14" s="12" t="s">
        <v>23</v>
      </c>
      <c r="C14" s="12" t="s">
        <v>24</v>
      </c>
      <c r="D14" s="13" t="s">
        <v>253</v>
      </c>
      <c r="E14" s="13" t="s">
        <v>242</v>
      </c>
      <c r="F14" s="13" t="s">
        <v>254</v>
      </c>
    </row>
    <row r="15" spans="1:16" ht="38.25" customHeight="1" x14ac:dyDescent="0.2">
      <c r="A15" s="14"/>
      <c r="B15" s="15" t="s">
        <v>25</v>
      </c>
      <c r="C15" s="51" t="s">
        <v>26</v>
      </c>
      <c r="D15" s="16">
        <f>D16+D21+D29</f>
        <v>12772915.699999928</v>
      </c>
      <c r="E15" s="16">
        <f>E16+E21+E29</f>
        <v>0</v>
      </c>
      <c r="F15" s="16">
        <f>F16+F21+F29</f>
        <v>0</v>
      </c>
    </row>
    <row r="16" spans="1:16" ht="25.5" hidden="1" x14ac:dyDescent="0.2">
      <c r="A16" s="17">
        <v>1</v>
      </c>
      <c r="B16" s="18" t="s">
        <v>27</v>
      </c>
      <c r="C16" s="52" t="s">
        <v>28</v>
      </c>
      <c r="D16" s="19">
        <f>D17-D19</f>
        <v>0</v>
      </c>
      <c r="E16" s="19">
        <f>E17-E19</f>
        <v>0</v>
      </c>
      <c r="F16" s="19">
        <f>F17-F19</f>
        <v>0</v>
      </c>
    </row>
    <row r="17" spans="1:6" ht="30" hidden="1" customHeight="1" x14ac:dyDescent="0.2">
      <c r="A17" s="20"/>
      <c r="B17" s="21" t="s">
        <v>29</v>
      </c>
      <c r="C17" s="53" t="s">
        <v>30</v>
      </c>
      <c r="D17" s="22">
        <f>D18</f>
        <v>0</v>
      </c>
      <c r="E17" s="22">
        <f>E18</f>
        <v>0</v>
      </c>
      <c r="F17" s="22">
        <f>F18</f>
        <v>0</v>
      </c>
    </row>
    <row r="18" spans="1:6" ht="41.25" hidden="1" customHeight="1" x14ac:dyDescent="0.2">
      <c r="A18" s="20"/>
      <c r="B18" s="21" t="s">
        <v>31</v>
      </c>
      <c r="C18" s="53" t="s">
        <v>32</v>
      </c>
      <c r="D18" s="22"/>
      <c r="E18" s="22"/>
      <c r="F18" s="22"/>
    </row>
    <row r="19" spans="1:6" ht="28.5" hidden="1" customHeight="1" x14ac:dyDescent="0.2">
      <c r="A19" s="17"/>
      <c r="B19" s="21" t="s">
        <v>33</v>
      </c>
      <c r="C19" s="53" t="s">
        <v>34</v>
      </c>
      <c r="D19" s="22">
        <f>D20</f>
        <v>0</v>
      </c>
      <c r="E19" s="22">
        <f>E20</f>
        <v>0</v>
      </c>
      <c r="F19" s="22">
        <f>F20</f>
        <v>0</v>
      </c>
    </row>
    <row r="20" spans="1:6" ht="38.25" hidden="1" customHeight="1" x14ac:dyDescent="0.2">
      <c r="A20" s="20"/>
      <c r="B20" s="21" t="s">
        <v>35</v>
      </c>
      <c r="C20" s="53" t="s">
        <v>36</v>
      </c>
      <c r="D20" s="22"/>
      <c r="E20" s="22"/>
      <c r="F20" s="22"/>
    </row>
    <row r="21" spans="1:6" ht="37.5" customHeight="1" x14ac:dyDescent="0.2">
      <c r="A21" s="17">
        <v>1</v>
      </c>
      <c r="B21" s="18" t="s">
        <v>37</v>
      </c>
      <c r="C21" s="52" t="s">
        <v>38</v>
      </c>
      <c r="D21" s="19">
        <f>D27-D22</f>
        <v>0</v>
      </c>
      <c r="E21" s="19">
        <f>E27-E22</f>
        <v>0</v>
      </c>
      <c r="F21" s="19">
        <f>F27-F22</f>
        <v>0</v>
      </c>
    </row>
    <row r="22" spans="1:6" ht="40.5" hidden="1" customHeight="1" x14ac:dyDescent="0.2">
      <c r="A22" s="20"/>
      <c r="B22" s="21" t="s">
        <v>39</v>
      </c>
      <c r="C22" s="53" t="s">
        <v>40</v>
      </c>
      <c r="D22" s="22">
        <f>D23</f>
        <v>0</v>
      </c>
      <c r="E22" s="22">
        <f>E23</f>
        <v>0</v>
      </c>
      <c r="F22" s="22">
        <f>F23</f>
        <v>0</v>
      </c>
    </row>
    <row r="23" spans="1:6" ht="38.25" hidden="1" x14ac:dyDescent="0.2">
      <c r="A23" s="20"/>
      <c r="B23" s="21" t="s">
        <v>41</v>
      </c>
      <c r="C23" s="53" t="s">
        <v>42</v>
      </c>
      <c r="D23" s="22">
        <v>0</v>
      </c>
      <c r="E23" s="22">
        <v>0</v>
      </c>
      <c r="F23" s="22">
        <v>0</v>
      </c>
    </row>
    <row r="24" spans="1:6" ht="38.25" x14ac:dyDescent="0.2">
      <c r="A24" s="20"/>
      <c r="B24" s="21" t="s">
        <v>37</v>
      </c>
      <c r="C24" s="52" t="s">
        <v>43</v>
      </c>
      <c r="D24" s="22"/>
      <c r="E24" s="22"/>
      <c r="F24" s="22"/>
    </row>
    <row r="25" spans="1:6" ht="38.25" x14ac:dyDescent="0.2">
      <c r="A25" s="20"/>
      <c r="B25" s="21" t="s">
        <v>44</v>
      </c>
      <c r="C25" s="53" t="s">
        <v>45</v>
      </c>
      <c r="D25" s="22">
        <f>D26</f>
        <v>0</v>
      </c>
      <c r="E25" s="22">
        <f>E26</f>
        <v>0</v>
      </c>
      <c r="F25" s="22">
        <f>F26</f>
        <v>0</v>
      </c>
    </row>
    <row r="26" spans="1:6" ht="38.25" x14ac:dyDescent="0.2">
      <c r="A26" s="20"/>
      <c r="B26" s="21" t="s">
        <v>67</v>
      </c>
      <c r="C26" s="53" t="s">
        <v>66</v>
      </c>
      <c r="D26" s="22"/>
      <c r="E26" s="22"/>
      <c r="F26" s="22"/>
    </row>
    <row r="27" spans="1:6" ht="44.25" customHeight="1" x14ac:dyDescent="0.2">
      <c r="A27" s="17"/>
      <c r="B27" s="21" t="s">
        <v>46</v>
      </c>
      <c r="C27" s="53" t="s">
        <v>47</v>
      </c>
      <c r="D27" s="22">
        <f>D28</f>
        <v>0</v>
      </c>
      <c r="E27" s="22">
        <f>E28</f>
        <v>0</v>
      </c>
      <c r="F27" s="22">
        <f>F28</f>
        <v>0</v>
      </c>
    </row>
    <row r="28" spans="1:6" ht="51" customHeight="1" x14ac:dyDescent="0.2">
      <c r="A28" s="20"/>
      <c r="B28" s="21" t="s">
        <v>69</v>
      </c>
      <c r="C28" s="53" t="s">
        <v>68</v>
      </c>
      <c r="D28" s="22"/>
      <c r="E28" s="22">
        <v>0</v>
      </c>
      <c r="F28" s="22">
        <v>0</v>
      </c>
    </row>
    <row r="29" spans="1:6" ht="26.25" customHeight="1" x14ac:dyDescent="0.2">
      <c r="A29" s="17">
        <v>2</v>
      </c>
      <c r="B29" s="23" t="s">
        <v>48</v>
      </c>
      <c r="C29" s="54" t="s">
        <v>49</v>
      </c>
      <c r="D29" s="24">
        <f>D30+(D33)</f>
        <v>12772915.699999928</v>
      </c>
      <c r="E29" s="24">
        <f>E30+(E33)</f>
        <v>0</v>
      </c>
      <c r="F29" s="24">
        <f>F30+(F33)</f>
        <v>0</v>
      </c>
    </row>
    <row r="30" spans="1:6" ht="23.25" customHeight="1" x14ac:dyDescent="0.2">
      <c r="A30" s="17"/>
      <c r="B30" s="5" t="s">
        <v>50</v>
      </c>
      <c r="C30" s="4" t="s">
        <v>51</v>
      </c>
      <c r="D30" s="25">
        <f t="shared" ref="D30:F31" si="0">D31</f>
        <v>-269547738.47000003</v>
      </c>
      <c r="E30" s="25">
        <f t="shared" si="0"/>
        <v>-87250418.469999999</v>
      </c>
      <c r="F30" s="25">
        <f t="shared" si="0"/>
        <v>-89861718.469999999</v>
      </c>
    </row>
    <row r="31" spans="1:6" ht="21" customHeight="1" x14ac:dyDescent="0.2">
      <c r="A31" s="20"/>
      <c r="B31" s="5" t="s">
        <v>52</v>
      </c>
      <c r="C31" s="4" t="s">
        <v>53</v>
      </c>
      <c r="D31" s="25">
        <f t="shared" si="0"/>
        <v>-269547738.47000003</v>
      </c>
      <c r="E31" s="25">
        <f t="shared" si="0"/>
        <v>-87250418.469999999</v>
      </c>
      <c r="F31" s="25">
        <f t="shared" si="0"/>
        <v>-89861718.469999999</v>
      </c>
    </row>
    <row r="32" spans="1:6" ht="26.25" customHeight="1" x14ac:dyDescent="0.2">
      <c r="A32" s="20"/>
      <c r="B32" s="5" t="s">
        <v>16</v>
      </c>
      <c r="C32" s="4" t="s">
        <v>63</v>
      </c>
      <c r="D32" s="22">
        <f>-ПРИЛ.2!C15</f>
        <v>-269547738.47000003</v>
      </c>
      <c r="E32" s="22">
        <f>-ПРИЛ.2!D15</f>
        <v>-87250418.469999999</v>
      </c>
      <c r="F32" s="22">
        <f>-ПРИЛ.2!E15</f>
        <v>-89861718.469999999</v>
      </c>
    </row>
    <row r="33" spans="1:7" ht="21" customHeight="1" x14ac:dyDescent="0.2">
      <c r="A33" s="26"/>
      <c r="B33" s="5" t="s">
        <v>54</v>
      </c>
      <c r="C33" s="4" t="s">
        <v>55</v>
      </c>
      <c r="D33" s="22">
        <f>D35</f>
        <v>282320654.16999996</v>
      </c>
      <c r="E33" s="22">
        <f>E35</f>
        <v>87250418.469999999</v>
      </c>
      <c r="F33" s="22">
        <f>F35</f>
        <v>89861718.469999999</v>
      </c>
    </row>
    <row r="34" spans="1:7" ht="21.75" customHeight="1" x14ac:dyDescent="0.2">
      <c r="A34" s="26"/>
      <c r="B34" s="5" t="s">
        <v>56</v>
      </c>
      <c r="C34" s="4" t="s">
        <v>57</v>
      </c>
      <c r="D34" s="22">
        <f>D35</f>
        <v>282320654.16999996</v>
      </c>
      <c r="E34" s="22">
        <f>E35</f>
        <v>87250418.469999999</v>
      </c>
      <c r="F34" s="22">
        <f>F35</f>
        <v>89861718.469999999</v>
      </c>
    </row>
    <row r="35" spans="1:7" ht="27" customHeight="1" x14ac:dyDescent="0.2">
      <c r="A35" s="26"/>
      <c r="B35" s="5" t="s">
        <v>17</v>
      </c>
      <c r="C35" s="4" t="s">
        <v>64</v>
      </c>
      <c r="D35" s="22">
        <f>[1]ПРИЛ3!$J$17</f>
        <v>282320654.16999996</v>
      </c>
      <c r="E35" s="22">
        <f>ПРИЛ.2!D15</f>
        <v>87250418.469999999</v>
      </c>
      <c r="F35" s="22">
        <f>ПРИЛ.2!E15</f>
        <v>89861718.469999999</v>
      </c>
    </row>
    <row r="36" spans="1:7" ht="30.75" hidden="1" customHeight="1" x14ac:dyDescent="0.2">
      <c r="A36" s="102" t="s">
        <v>65</v>
      </c>
      <c r="B36" s="102"/>
      <c r="C36" s="102"/>
      <c r="D36" s="102"/>
    </row>
    <row r="37" spans="1:7" hidden="1" x14ac:dyDescent="0.2">
      <c r="A37" s="9"/>
      <c r="B37" s="6"/>
      <c r="C37" s="6"/>
      <c r="D37" s="7"/>
    </row>
    <row r="38" spans="1:7" ht="26.25" hidden="1" customHeight="1" x14ac:dyDescent="0.2">
      <c r="A38" s="1" t="s">
        <v>58</v>
      </c>
      <c r="B38" s="2"/>
      <c r="C38" s="3"/>
      <c r="D38" s="27"/>
      <c r="E38" s="27"/>
      <c r="F38" s="27"/>
    </row>
    <row r="39" spans="1:7" ht="26.25" hidden="1" customHeight="1" x14ac:dyDescent="0.2">
      <c r="A39" s="1" t="s">
        <v>59</v>
      </c>
      <c r="B39" s="2"/>
      <c r="C39" s="3"/>
      <c r="D39" s="49" t="s">
        <v>60</v>
      </c>
      <c r="E39" s="27"/>
      <c r="F39" s="27"/>
    </row>
    <row r="40" spans="1:7" ht="25.5" hidden="1" customHeight="1" x14ac:dyDescent="0.2">
      <c r="A40" s="55"/>
      <c r="B40" s="56"/>
      <c r="C40" s="56"/>
      <c r="D40" s="57"/>
    </row>
    <row r="41" spans="1:7" hidden="1" x14ac:dyDescent="0.2">
      <c r="A41" s="55"/>
      <c r="B41" s="56"/>
      <c r="C41" s="56"/>
      <c r="D41" s="57"/>
    </row>
    <row r="42" spans="1:7" ht="28.5" hidden="1" customHeight="1" x14ac:dyDescent="0.2">
      <c r="A42" s="55"/>
      <c r="B42" s="56"/>
      <c r="C42" s="56"/>
      <c r="D42" s="57"/>
    </row>
    <row r="43" spans="1:7" ht="27.75" hidden="1" customHeight="1" x14ac:dyDescent="0.2">
      <c r="A43" s="55"/>
    </row>
    <row r="44" spans="1:7" ht="40.5" hidden="1" customHeight="1" x14ac:dyDescent="0.2">
      <c r="A44" s="55"/>
    </row>
    <row r="45" spans="1:7" ht="12" hidden="1" customHeight="1" x14ac:dyDescent="0.2">
      <c r="A45" s="99" t="s">
        <v>59</v>
      </c>
      <c r="B45" s="99"/>
      <c r="C45" s="99"/>
      <c r="D45" s="99"/>
      <c r="E45" s="101" t="s">
        <v>209</v>
      </c>
      <c r="F45" s="101"/>
    </row>
    <row r="46" spans="1:7" ht="14.25" hidden="1" customHeight="1" x14ac:dyDescent="0.2">
      <c r="A46" s="55"/>
      <c r="E46" s="99"/>
      <c r="F46" s="99"/>
      <c r="G46" s="99"/>
    </row>
    <row r="47" spans="1:7" ht="19.5" customHeight="1" x14ac:dyDescent="0.2">
      <c r="A47" s="55"/>
    </row>
    <row r="48" spans="1:7" ht="44.25" hidden="1" customHeight="1" x14ac:dyDescent="0.2">
      <c r="A48" s="55"/>
    </row>
    <row r="49" spans="1:12" ht="53.25" hidden="1" customHeight="1" x14ac:dyDescent="0.2">
      <c r="A49" s="55"/>
    </row>
    <row r="50" spans="1:12" x14ac:dyDescent="0.2">
      <c r="A50" s="55"/>
    </row>
    <row r="52" spans="1:12" s="2" customFormat="1" x14ac:dyDescent="0.2">
      <c r="A52" s="30"/>
      <c r="B52" s="30"/>
      <c r="C52" s="30"/>
      <c r="D52" s="31"/>
      <c r="E52" s="30"/>
      <c r="F52" s="30"/>
      <c r="G52" s="27"/>
      <c r="H52" s="3"/>
      <c r="K52" s="28"/>
      <c r="L52" s="29"/>
    </row>
    <row r="53" spans="1:12" s="2" customFormat="1" x14ac:dyDescent="0.2">
      <c r="A53" s="30"/>
      <c r="B53" s="30"/>
      <c r="C53" s="30"/>
      <c r="D53" s="31"/>
      <c r="E53" s="30"/>
      <c r="F53" s="30"/>
      <c r="G53" s="29"/>
      <c r="H53" s="3"/>
      <c r="K53" s="28"/>
      <c r="L53" s="29"/>
    </row>
  </sheetData>
  <mergeCells count="6">
    <mergeCell ref="E46:G46"/>
    <mergeCell ref="A10:F10"/>
    <mergeCell ref="A11:F11"/>
    <mergeCell ref="E45:F45"/>
    <mergeCell ref="A36:D36"/>
    <mergeCell ref="A45:D45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5"/>
  <sheetViews>
    <sheetView tabSelected="1" zoomScaleNormal="100" zoomScaleSheetLayoutView="95" workbookViewId="0">
      <selection activeCell="C4" sqref="C4"/>
    </sheetView>
  </sheetViews>
  <sheetFormatPr defaultRowHeight="12.75" x14ac:dyDescent="0.2"/>
  <cols>
    <col min="1" max="1" width="24.140625" style="30" customWidth="1"/>
    <col min="2" max="2" width="49.42578125" style="30" customWidth="1"/>
    <col min="3" max="3" width="12.7109375" style="30" customWidth="1"/>
    <col min="4" max="4" width="12.85546875" style="30" customWidth="1"/>
    <col min="5" max="5" width="13.28515625" style="30" customWidth="1"/>
    <col min="6" max="6" width="11.7109375" style="30" bestFit="1" customWidth="1"/>
    <col min="7" max="252" width="9.140625" style="30"/>
    <col min="253" max="253" width="7.140625" style="30" customWidth="1"/>
    <col min="254" max="254" width="20.85546875" style="30" customWidth="1"/>
    <col min="255" max="255" width="41.28515625" style="30" customWidth="1"/>
    <col min="256" max="256" width="10.5703125" style="30" customWidth="1"/>
    <col min="257" max="258" width="10.7109375" style="30" customWidth="1"/>
    <col min="259" max="259" width="10.85546875" style="30" customWidth="1"/>
    <col min="260" max="261" width="9.140625" style="30"/>
    <col min="262" max="262" width="11.7109375" style="30" bestFit="1" customWidth="1"/>
    <col min="263" max="508" width="9.140625" style="30"/>
    <col min="509" max="509" width="7.140625" style="30" customWidth="1"/>
    <col min="510" max="510" width="20.85546875" style="30" customWidth="1"/>
    <col min="511" max="511" width="41.28515625" style="30" customWidth="1"/>
    <col min="512" max="512" width="10.5703125" style="30" customWidth="1"/>
    <col min="513" max="514" width="10.7109375" style="30" customWidth="1"/>
    <col min="515" max="515" width="10.85546875" style="30" customWidth="1"/>
    <col min="516" max="517" width="9.140625" style="30"/>
    <col min="518" max="518" width="11.7109375" style="30" bestFit="1" customWidth="1"/>
    <col min="519" max="764" width="9.140625" style="30"/>
    <col min="765" max="765" width="7.140625" style="30" customWidth="1"/>
    <col min="766" max="766" width="20.85546875" style="30" customWidth="1"/>
    <col min="767" max="767" width="41.28515625" style="30" customWidth="1"/>
    <col min="768" max="768" width="10.5703125" style="30" customWidth="1"/>
    <col min="769" max="770" width="10.7109375" style="30" customWidth="1"/>
    <col min="771" max="771" width="10.85546875" style="30" customWidth="1"/>
    <col min="772" max="773" width="9.140625" style="30"/>
    <col min="774" max="774" width="11.7109375" style="30" bestFit="1" customWidth="1"/>
    <col min="775" max="1020" width="9.140625" style="30"/>
    <col min="1021" max="1021" width="7.140625" style="30" customWidth="1"/>
    <col min="1022" max="1022" width="20.85546875" style="30" customWidth="1"/>
    <col min="1023" max="1023" width="41.28515625" style="30" customWidth="1"/>
    <col min="1024" max="1024" width="10.5703125" style="30" customWidth="1"/>
    <col min="1025" max="1026" width="10.7109375" style="30" customWidth="1"/>
    <col min="1027" max="1027" width="10.85546875" style="30" customWidth="1"/>
    <col min="1028" max="1029" width="9.140625" style="30"/>
    <col min="1030" max="1030" width="11.7109375" style="30" bestFit="1" customWidth="1"/>
    <col min="1031" max="1276" width="9.140625" style="30"/>
    <col min="1277" max="1277" width="7.140625" style="30" customWidth="1"/>
    <col min="1278" max="1278" width="20.85546875" style="30" customWidth="1"/>
    <col min="1279" max="1279" width="41.28515625" style="30" customWidth="1"/>
    <col min="1280" max="1280" width="10.5703125" style="30" customWidth="1"/>
    <col min="1281" max="1282" width="10.7109375" style="30" customWidth="1"/>
    <col min="1283" max="1283" width="10.85546875" style="30" customWidth="1"/>
    <col min="1284" max="1285" width="9.140625" style="30"/>
    <col min="1286" max="1286" width="11.7109375" style="30" bestFit="1" customWidth="1"/>
    <col min="1287" max="1532" width="9.140625" style="30"/>
    <col min="1533" max="1533" width="7.140625" style="30" customWidth="1"/>
    <col min="1534" max="1534" width="20.85546875" style="30" customWidth="1"/>
    <col min="1535" max="1535" width="41.28515625" style="30" customWidth="1"/>
    <col min="1536" max="1536" width="10.5703125" style="30" customWidth="1"/>
    <col min="1537" max="1538" width="10.7109375" style="30" customWidth="1"/>
    <col min="1539" max="1539" width="10.85546875" style="30" customWidth="1"/>
    <col min="1540" max="1541" width="9.140625" style="30"/>
    <col min="1542" max="1542" width="11.7109375" style="30" bestFit="1" customWidth="1"/>
    <col min="1543" max="1788" width="9.140625" style="30"/>
    <col min="1789" max="1789" width="7.140625" style="30" customWidth="1"/>
    <col min="1790" max="1790" width="20.85546875" style="30" customWidth="1"/>
    <col min="1791" max="1791" width="41.28515625" style="30" customWidth="1"/>
    <col min="1792" max="1792" width="10.5703125" style="30" customWidth="1"/>
    <col min="1793" max="1794" width="10.7109375" style="30" customWidth="1"/>
    <col min="1795" max="1795" width="10.85546875" style="30" customWidth="1"/>
    <col min="1796" max="1797" width="9.140625" style="30"/>
    <col min="1798" max="1798" width="11.7109375" style="30" bestFit="1" customWidth="1"/>
    <col min="1799" max="2044" width="9.140625" style="30"/>
    <col min="2045" max="2045" width="7.140625" style="30" customWidth="1"/>
    <col min="2046" max="2046" width="20.85546875" style="30" customWidth="1"/>
    <col min="2047" max="2047" width="41.28515625" style="30" customWidth="1"/>
    <col min="2048" max="2048" width="10.5703125" style="30" customWidth="1"/>
    <col min="2049" max="2050" width="10.7109375" style="30" customWidth="1"/>
    <col min="2051" max="2051" width="10.85546875" style="30" customWidth="1"/>
    <col min="2052" max="2053" width="9.140625" style="30"/>
    <col min="2054" max="2054" width="11.7109375" style="30" bestFit="1" customWidth="1"/>
    <col min="2055" max="2300" width="9.140625" style="30"/>
    <col min="2301" max="2301" width="7.140625" style="30" customWidth="1"/>
    <col min="2302" max="2302" width="20.85546875" style="30" customWidth="1"/>
    <col min="2303" max="2303" width="41.28515625" style="30" customWidth="1"/>
    <col min="2304" max="2304" width="10.5703125" style="30" customWidth="1"/>
    <col min="2305" max="2306" width="10.7109375" style="30" customWidth="1"/>
    <col min="2307" max="2307" width="10.85546875" style="30" customWidth="1"/>
    <col min="2308" max="2309" width="9.140625" style="30"/>
    <col min="2310" max="2310" width="11.7109375" style="30" bestFit="1" customWidth="1"/>
    <col min="2311" max="2556" width="9.140625" style="30"/>
    <col min="2557" max="2557" width="7.140625" style="30" customWidth="1"/>
    <col min="2558" max="2558" width="20.85546875" style="30" customWidth="1"/>
    <col min="2559" max="2559" width="41.28515625" style="30" customWidth="1"/>
    <col min="2560" max="2560" width="10.5703125" style="30" customWidth="1"/>
    <col min="2561" max="2562" width="10.7109375" style="30" customWidth="1"/>
    <col min="2563" max="2563" width="10.85546875" style="30" customWidth="1"/>
    <col min="2564" max="2565" width="9.140625" style="30"/>
    <col min="2566" max="2566" width="11.7109375" style="30" bestFit="1" customWidth="1"/>
    <col min="2567" max="2812" width="9.140625" style="30"/>
    <col min="2813" max="2813" width="7.140625" style="30" customWidth="1"/>
    <col min="2814" max="2814" width="20.85546875" style="30" customWidth="1"/>
    <col min="2815" max="2815" width="41.28515625" style="30" customWidth="1"/>
    <col min="2816" max="2816" width="10.5703125" style="30" customWidth="1"/>
    <col min="2817" max="2818" width="10.7109375" style="30" customWidth="1"/>
    <col min="2819" max="2819" width="10.85546875" style="30" customWidth="1"/>
    <col min="2820" max="2821" width="9.140625" style="30"/>
    <col min="2822" max="2822" width="11.7109375" style="30" bestFit="1" customWidth="1"/>
    <col min="2823" max="3068" width="9.140625" style="30"/>
    <col min="3069" max="3069" width="7.140625" style="30" customWidth="1"/>
    <col min="3070" max="3070" width="20.85546875" style="30" customWidth="1"/>
    <col min="3071" max="3071" width="41.28515625" style="30" customWidth="1"/>
    <col min="3072" max="3072" width="10.5703125" style="30" customWidth="1"/>
    <col min="3073" max="3074" width="10.7109375" style="30" customWidth="1"/>
    <col min="3075" max="3075" width="10.85546875" style="30" customWidth="1"/>
    <col min="3076" max="3077" width="9.140625" style="30"/>
    <col min="3078" max="3078" width="11.7109375" style="30" bestFit="1" customWidth="1"/>
    <col min="3079" max="3324" width="9.140625" style="30"/>
    <col min="3325" max="3325" width="7.140625" style="30" customWidth="1"/>
    <col min="3326" max="3326" width="20.85546875" style="30" customWidth="1"/>
    <col min="3327" max="3327" width="41.28515625" style="30" customWidth="1"/>
    <col min="3328" max="3328" width="10.5703125" style="30" customWidth="1"/>
    <col min="3329" max="3330" width="10.7109375" style="30" customWidth="1"/>
    <col min="3331" max="3331" width="10.85546875" style="30" customWidth="1"/>
    <col min="3332" max="3333" width="9.140625" style="30"/>
    <col min="3334" max="3334" width="11.7109375" style="30" bestFit="1" customWidth="1"/>
    <col min="3335" max="3580" width="9.140625" style="30"/>
    <col min="3581" max="3581" width="7.140625" style="30" customWidth="1"/>
    <col min="3582" max="3582" width="20.85546875" style="30" customWidth="1"/>
    <col min="3583" max="3583" width="41.28515625" style="30" customWidth="1"/>
    <col min="3584" max="3584" width="10.5703125" style="30" customWidth="1"/>
    <col min="3585" max="3586" width="10.7109375" style="30" customWidth="1"/>
    <col min="3587" max="3587" width="10.85546875" style="30" customWidth="1"/>
    <col min="3588" max="3589" width="9.140625" style="30"/>
    <col min="3590" max="3590" width="11.7109375" style="30" bestFit="1" customWidth="1"/>
    <col min="3591" max="3836" width="9.140625" style="30"/>
    <col min="3837" max="3837" width="7.140625" style="30" customWidth="1"/>
    <col min="3838" max="3838" width="20.85546875" style="30" customWidth="1"/>
    <col min="3839" max="3839" width="41.28515625" style="30" customWidth="1"/>
    <col min="3840" max="3840" width="10.5703125" style="30" customWidth="1"/>
    <col min="3841" max="3842" width="10.7109375" style="30" customWidth="1"/>
    <col min="3843" max="3843" width="10.85546875" style="30" customWidth="1"/>
    <col min="3844" max="3845" width="9.140625" style="30"/>
    <col min="3846" max="3846" width="11.7109375" style="30" bestFit="1" customWidth="1"/>
    <col min="3847" max="4092" width="9.140625" style="30"/>
    <col min="4093" max="4093" width="7.140625" style="30" customWidth="1"/>
    <col min="4094" max="4094" width="20.85546875" style="30" customWidth="1"/>
    <col min="4095" max="4095" width="41.28515625" style="30" customWidth="1"/>
    <col min="4096" max="4096" width="10.5703125" style="30" customWidth="1"/>
    <col min="4097" max="4098" width="10.7109375" style="30" customWidth="1"/>
    <col min="4099" max="4099" width="10.85546875" style="30" customWidth="1"/>
    <col min="4100" max="4101" width="9.140625" style="30"/>
    <col min="4102" max="4102" width="11.7109375" style="30" bestFit="1" customWidth="1"/>
    <col min="4103" max="4348" width="9.140625" style="30"/>
    <col min="4349" max="4349" width="7.140625" style="30" customWidth="1"/>
    <col min="4350" max="4350" width="20.85546875" style="30" customWidth="1"/>
    <col min="4351" max="4351" width="41.28515625" style="30" customWidth="1"/>
    <col min="4352" max="4352" width="10.5703125" style="30" customWidth="1"/>
    <col min="4353" max="4354" width="10.7109375" style="30" customWidth="1"/>
    <col min="4355" max="4355" width="10.85546875" style="30" customWidth="1"/>
    <col min="4356" max="4357" width="9.140625" style="30"/>
    <col min="4358" max="4358" width="11.7109375" style="30" bestFit="1" customWidth="1"/>
    <col min="4359" max="4604" width="9.140625" style="30"/>
    <col min="4605" max="4605" width="7.140625" style="30" customWidth="1"/>
    <col min="4606" max="4606" width="20.85546875" style="30" customWidth="1"/>
    <col min="4607" max="4607" width="41.28515625" style="30" customWidth="1"/>
    <col min="4608" max="4608" width="10.5703125" style="30" customWidth="1"/>
    <col min="4609" max="4610" width="10.7109375" style="30" customWidth="1"/>
    <col min="4611" max="4611" width="10.85546875" style="30" customWidth="1"/>
    <col min="4612" max="4613" width="9.140625" style="30"/>
    <col min="4614" max="4614" width="11.7109375" style="30" bestFit="1" customWidth="1"/>
    <col min="4615" max="4860" width="9.140625" style="30"/>
    <col min="4861" max="4861" width="7.140625" style="30" customWidth="1"/>
    <col min="4862" max="4862" width="20.85546875" style="30" customWidth="1"/>
    <col min="4863" max="4863" width="41.28515625" style="30" customWidth="1"/>
    <col min="4864" max="4864" width="10.5703125" style="30" customWidth="1"/>
    <col min="4865" max="4866" width="10.7109375" style="30" customWidth="1"/>
    <col min="4867" max="4867" width="10.85546875" style="30" customWidth="1"/>
    <col min="4868" max="4869" width="9.140625" style="30"/>
    <col min="4870" max="4870" width="11.7109375" style="30" bestFit="1" customWidth="1"/>
    <col min="4871" max="5116" width="9.140625" style="30"/>
    <col min="5117" max="5117" width="7.140625" style="30" customWidth="1"/>
    <col min="5118" max="5118" width="20.85546875" style="30" customWidth="1"/>
    <col min="5119" max="5119" width="41.28515625" style="30" customWidth="1"/>
    <col min="5120" max="5120" width="10.5703125" style="30" customWidth="1"/>
    <col min="5121" max="5122" width="10.7109375" style="30" customWidth="1"/>
    <col min="5123" max="5123" width="10.85546875" style="30" customWidth="1"/>
    <col min="5124" max="5125" width="9.140625" style="30"/>
    <col min="5126" max="5126" width="11.7109375" style="30" bestFit="1" customWidth="1"/>
    <col min="5127" max="5372" width="9.140625" style="30"/>
    <col min="5373" max="5373" width="7.140625" style="30" customWidth="1"/>
    <col min="5374" max="5374" width="20.85546875" style="30" customWidth="1"/>
    <col min="5375" max="5375" width="41.28515625" style="30" customWidth="1"/>
    <col min="5376" max="5376" width="10.5703125" style="30" customWidth="1"/>
    <col min="5377" max="5378" width="10.7109375" style="30" customWidth="1"/>
    <col min="5379" max="5379" width="10.85546875" style="30" customWidth="1"/>
    <col min="5380" max="5381" width="9.140625" style="30"/>
    <col min="5382" max="5382" width="11.7109375" style="30" bestFit="1" customWidth="1"/>
    <col min="5383" max="5628" width="9.140625" style="30"/>
    <col min="5629" max="5629" width="7.140625" style="30" customWidth="1"/>
    <col min="5630" max="5630" width="20.85546875" style="30" customWidth="1"/>
    <col min="5631" max="5631" width="41.28515625" style="30" customWidth="1"/>
    <col min="5632" max="5632" width="10.5703125" style="30" customWidth="1"/>
    <col min="5633" max="5634" width="10.7109375" style="30" customWidth="1"/>
    <col min="5635" max="5635" width="10.85546875" style="30" customWidth="1"/>
    <col min="5636" max="5637" width="9.140625" style="30"/>
    <col min="5638" max="5638" width="11.7109375" style="30" bestFit="1" customWidth="1"/>
    <col min="5639" max="5884" width="9.140625" style="30"/>
    <col min="5885" max="5885" width="7.140625" style="30" customWidth="1"/>
    <col min="5886" max="5886" width="20.85546875" style="30" customWidth="1"/>
    <col min="5887" max="5887" width="41.28515625" style="30" customWidth="1"/>
    <col min="5888" max="5888" width="10.5703125" style="30" customWidth="1"/>
    <col min="5889" max="5890" width="10.7109375" style="30" customWidth="1"/>
    <col min="5891" max="5891" width="10.85546875" style="30" customWidth="1"/>
    <col min="5892" max="5893" width="9.140625" style="30"/>
    <col min="5894" max="5894" width="11.7109375" style="30" bestFit="1" customWidth="1"/>
    <col min="5895" max="6140" width="9.140625" style="30"/>
    <col min="6141" max="6141" width="7.140625" style="30" customWidth="1"/>
    <col min="6142" max="6142" width="20.85546875" style="30" customWidth="1"/>
    <col min="6143" max="6143" width="41.28515625" style="30" customWidth="1"/>
    <col min="6144" max="6144" width="10.5703125" style="30" customWidth="1"/>
    <col min="6145" max="6146" width="10.7109375" style="30" customWidth="1"/>
    <col min="6147" max="6147" width="10.85546875" style="30" customWidth="1"/>
    <col min="6148" max="6149" width="9.140625" style="30"/>
    <col min="6150" max="6150" width="11.7109375" style="30" bestFit="1" customWidth="1"/>
    <col min="6151" max="6396" width="9.140625" style="30"/>
    <col min="6397" max="6397" width="7.140625" style="30" customWidth="1"/>
    <col min="6398" max="6398" width="20.85546875" style="30" customWidth="1"/>
    <col min="6399" max="6399" width="41.28515625" style="30" customWidth="1"/>
    <col min="6400" max="6400" width="10.5703125" style="30" customWidth="1"/>
    <col min="6401" max="6402" width="10.7109375" style="30" customWidth="1"/>
    <col min="6403" max="6403" width="10.85546875" style="30" customWidth="1"/>
    <col min="6404" max="6405" width="9.140625" style="30"/>
    <col min="6406" max="6406" width="11.7109375" style="30" bestFit="1" customWidth="1"/>
    <col min="6407" max="6652" width="9.140625" style="30"/>
    <col min="6653" max="6653" width="7.140625" style="30" customWidth="1"/>
    <col min="6654" max="6654" width="20.85546875" style="30" customWidth="1"/>
    <col min="6655" max="6655" width="41.28515625" style="30" customWidth="1"/>
    <col min="6656" max="6656" width="10.5703125" style="30" customWidth="1"/>
    <col min="6657" max="6658" width="10.7109375" style="30" customWidth="1"/>
    <col min="6659" max="6659" width="10.85546875" style="30" customWidth="1"/>
    <col min="6660" max="6661" width="9.140625" style="30"/>
    <col min="6662" max="6662" width="11.7109375" style="30" bestFit="1" customWidth="1"/>
    <col min="6663" max="6908" width="9.140625" style="30"/>
    <col min="6909" max="6909" width="7.140625" style="30" customWidth="1"/>
    <col min="6910" max="6910" width="20.85546875" style="30" customWidth="1"/>
    <col min="6911" max="6911" width="41.28515625" style="30" customWidth="1"/>
    <col min="6912" max="6912" width="10.5703125" style="30" customWidth="1"/>
    <col min="6913" max="6914" width="10.7109375" style="30" customWidth="1"/>
    <col min="6915" max="6915" width="10.85546875" style="30" customWidth="1"/>
    <col min="6916" max="6917" width="9.140625" style="30"/>
    <col min="6918" max="6918" width="11.7109375" style="30" bestFit="1" customWidth="1"/>
    <col min="6919" max="7164" width="9.140625" style="30"/>
    <col min="7165" max="7165" width="7.140625" style="30" customWidth="1"/>
    <col min="7166" max="7166" width="20.85546875" style="30" customWidth="1"/>
    <col min="7167" max="7167" width="41.28515625" style="30" customWidth="1"/>
    <col min="7168" max="7168" width="10.5703125" style="30" customWidth="1"/>
    <col min="7169" max="7170" width="10.7109375" style="30" customWidth="1"/>
    <col min="7171" max="7171" width="10.85546875" style="30" customWidth="1"/>
    <col min="7172" max="7173" width="9.140625" style="30"/>
    <col min="7174" max="7174" width="11.7109375" style="30" bestFit="1" customWidth="1"/>
    <col min="7175" max="7420" width="9.140625" style="30"/>
    <col min="7421" max="7421" width="7.140625" style="30" customWidth="1"/>
    <col min="7422" max="7422" width="20.85546875" style="30" customWidth="1"/>
    <col min="7423" max="7423" width="41.28515625" style="30" customWidth="1"/>
    <col min="7424" max="7424" width="10.5703125" style="30" customWidth="1"/>
    <col min="7425" max="7426" width="10.7109375" style="30" customWidth="1"/>
    <col min="7427" max="7427" width="10.85546875" style="30" customWidth="1"/>
    <col min="7428" max="7429" width="9.140625" style="30"/>
    <col min="7430" max="7430" width="11.7109375" style="30" bestFit="1" customWidth="1"/>
    <col min="7431" max="7676" width="9.140625" style="30"/>
    <col min="7677" max="7677" width="7.140625" style="30" customWidth="1"/>
    <col min="7678" max="7678" width="20.85546875" style="30" customWidth="1"/>
    <col min="7679" max="7679" width="41.28515625" style="30" customWidth="1"/>
    <col min="7680" max="7680" width="10.5703125" style="30" customWidth="1"/>
    <col min="7681" max="7682" width="10.7109375" style="30" customWidth="1"/>
    <col min="7683" max="7683" width="10.85546875" style="30" customWidth="1"/>
    <col min="7684" max="7685" width="9.140625" style="30"/>
    <col min="7686" max="7686" width="11.7109375" style="30" bestFit="1" customWidth="1"/>
    <col min="7687" max="7932" width="9.140625" style="30"/>
    <col min="7933" max="7933" width="7.140625" style="30" customWidth="1"/>
    <col min="7934" max="7934" width="20.85546875" style="30" customWidth="1"/>
    <col min="7935" max="7935" width="41.28515625" style="30" customWidth="1"/>
    <col min="7936" max="7936" width="10.5703125" style="30" customWidth="1"/>
    <col min="7937" max="7938" width="10.7109375" style="30" customWidth="1"/>
    <col min="7939" max="7939" width="10.85546875" style="30" customWidth="1"/>
    <col min="7940" max="7941" width="9.140625" style="30"/>
    <col min="7942" max="7942" width="11.7109375" style="30" bestFit="1" customWidth="1"/>
    <col min="7943" max="8188" width="9.140625" style="30"/>
    <col min="8189" max="8189" width="7.140625" style="30" customWidth="1"/>
    <col min="8190" max="8190" width="20.85546875" style="30" customWidth="1"/>
    <col min="8191" max="8191" width="41.28515625" style="30" customWidth="1"/>
    <col min="8192" max="8192" width="10.5703125" style="30" customWidth="1"/>
    <col min="8193" max="8194" width="10.7109375" style="30" customWidth="1"/>
    <col min="8195" max="8195" width="10.85546875" style="30" customWidth="1"/>
    <col min="8196" max="8197" width="9.140625" style="30"/>
    <col min="8198" max="8198" width="11.7109375" style="30" bestFit="1" customWidth="1"/>
    <col min="8199" max="8444" width="9.140625" style="30"/>
    <col min="8445" max="8445" width="7.140625" style="30" customWidth="1"/>
    <col min="8446" max="8446" width="20.85546875" style="30" customWidth="1"/>
    <col min="8447" max="8447" width="41.28515625" style="30" customWidth="1"/>
    <col min="8448" max="8448" width="10.5703125" style="30" customWidth="1"/>
    <col min="8449" max="8450" width="10.7109375" style="30" customWidth="1"/>
    <col min="8451" max="8451" width="10.85546875" style="30" customWidth="1"/>
    <col min="8452" max="8453" width="9.140625" style="30"/>
    <col min="8454" max="8454" width="11.7109375" style="30" bestFit="1" customWidth="1"/>
    <col min="8455" max="8700" width="9.140625" style="30"/>
    <col min="8701" max="8701" width="7.140625" style="30" customWidth="1"/>
    <col min="8702" max="8702" width="20.85546875" style="30" customWidth="1"/>
    <col min="8703" max="8703" width="41.28515625" style="30" customWidth="1"/>
    <col min="8704" max="8704" width="10.5703125" style="30" customWidth="1"/>
    <col min="8705" max="8706" width="10.7109375" style="30" customWidth="1"/>
    <col min="8707" max="8707" width="10.85546875" style="30" customWidth="1"/>
    <col min="8708" max="8709" width="9.140625" style="30"/>
    <col min="8710" max="8710" width="11.7109375" style="30" bestFit="1" customWidth="1"/>
    <col min="8711" max="8956" width="9.140625" style="30"/>
    <col min="8957" max="8957" width="7.140625" style="30" customWidth="1"/>
    <col min="8958" max="8958" width="20.85546875" style="30" customWidth="1"/>
    <col min="8959" max="8959" width="41.28515625" style="30" customWidth="1"/>
    <col min="8960" max="8960" width="10.5703125" style="30" customWidth="1"/>
    <col min="8961" max="8962" width="10.7109375" style="30" customWidth="1"/>
    <col min="8963" max="8963" width="10.85546875" style="30" customWidth="1"/>
    <col min="8964" max="8965" width="9.140625" style="30"/>
    <col min="8966" max="8966" width="11.7109375" style="30" bestFit="1" customWidth="1"/>
    <col min="8967" max="9212" width="9.140625" style="30"/>
    <col min="9213" max="9213" width="7.140625" style="30" customWidth="1"/>
    <col min="9214" max="9214" width="20.85546875" style="30" customWidth="1"/>
    <col min="9215" max="9215" width="41.28515625" style="30" customWidth="1"/>
    <col min="9216" max="9216" width="10.5703125" style="30" customWidth="1"/>
    <col min="9217" max="9218" width="10.7109375" style="30" customWidth="1"/>
    <col min="9219" max="9219" width="10.85546875" style="30" customWidth="1"/>
    <col min="9220" max="9221" width="9.140625" style="30"/>
    <col min="9222" max="9222" width="11.7109375" style="30" bestFit="1" customWidth="1"/>
    <col min="9223" max="9468" width="9.140625" style="30"/>
    <col min="9469" max="9469" width="7.140625" style="30" customWidth="1"/>
    <col min="9470" max="9470" width="20.85546875" style="30" customWidth="1"/>
    <col min="9471" max="9471" width="41.28515625" style="30" customWidth="1"/>
    <col min="9472" max="9472" width="10.5703125" style="30" customWidth="1"/>
    <col min="9473" max="9474" width="10.7109375" style="30" customWidth="1"/>
    <col min="9475" max="9475" width="10.85546875" style="30" customWidth="1"/>
    <col min="9476" max="9477" width="9.140625" style="30"/>
    <col min="9478" max="9478" width="11.7109375" style="30" bestFit="1" customWidth="1"/>
    <col min="9479" max="9724" width="9.140625" style="30"/>
    <col min="9725" max="9725" width="7.140625" style="30" customWidth="1"/>
    <col min="9726" max="9726" width="20.85546875" style="30" customWidth="1"/>
    <col min="9727" max="9727" width="41.28515625" style="30" customWidth="1"/>
    <col min="9728" max="9728" width="10.5703125" style="30" customWidth="1"/>
    <col min="9729" max="9730" width="10.7109375" style="30" customWidth="1"/>
    <col min="9731" max="9731" width="10.85546875" style="30" customWidth="1"/>
    <col min="9732" max="9733" width="9.140625" style="30"/>
    <col min="9734" max="9734" width="11.7109375" style="30" bestFit="1" customWidth="1"/>
    <col min="9735" max="9980" width="9.140625" style="30"/>
    <col min="9981" max="9981" width="7.140625" style="30" customWidth="1"/>
    <col min="9982" max="9982" width="20.85546875" style="30" customWidth="1"/>
    <col min="9983" max="9983" width="41.28515625" style="30" customWidth="1"/>
    <col min="9984" max="9984" width="10.5703125" style="30" customWidth="1"/>
    <col min="9985" max="9986" width="10.7109375" style="30" customWidth="1"/>
    <col min="9987" max="9987" width="10.85546875" style="30" customWidth="1"/>
    <col min="9988" max="9989" width="9.140625" style="30"/>
    <col min="9990" max="9990" width="11.7109375" style="30" bestFit="1" customWidth="1"/>
    <col min="9991" max="10236" width="9.140625" style="30"/>
    <col min="10237" max="10237" width="7.140625" style="30" customWidth="1"/>
    <col min="10238" max="10238" width="20.85546875" style="30" customWidth="1"/>
    <col min="10239" max="10239" width="41.28515625" style="30" customWidth="1"/>
    <col min="10240" max="10240" width="10.5703125" style="30" customWidth="1"/>
    <col min="10241" max="10242" width="10.7109375" style="30" customWidth="1"/>
    <col min="10243" max="10243" width="10.85546875" style="30" customWidth="1"/>
    <col min="10244" max="10245" width="9.140625" style="30"/>
    <col min="10246" max="10246" width="11.7109375" style="30" bestFit="1" customWidth="1"/>
    <col min="10247" max="10492" width="9.140625" style="30"/>
    <col min="10493" max="10493" width="7.140625" style="30" customWidth="1"/>
    <col min="10494" max="10494" width="20.85546875" style="30" customWidth="1"/>
    <col min="10495" max="10495" width="41.28515625" style="30" customWidth="1"/>
    <col min="10496" max="10496" width="10.5703125" style="30" customWidth="1"/>
    <col min="10497" max="10498" width="10.7109375" style="30" customWidth="1"/>
    <col min="10499" max="10499" width="10.85546875" style="30" customWidth="1"/>
    <col min="10500" max="10501" width="9.140625" style="30"/>
    <col min="10502" max="10502" width="11.7109375" style="30" bestFit="1" customWidth="1"/>
    <col min="10503" max="10748" width="9.140625" style="30"/>
    <col min="10749" max="10749" width="7.140625" style="30" customWidth="1"/>
    <col min="10750" max="10750" width="20.85546875" style="30" customWidth="1"/>
    <col min="10751" max="10751" width="41.28515625" style="30" customWidth="1"/>
    <col min="10752" max="10752" width="10.5703125" style="30" customWidth="1"/>
    <col min="10753" max="10754" width="10.7109375" style="30" customWidth="1"/>
    <col min="10755" max="10755" width="10.85546875" style="30" customWidth="1"/>
    <col min="10756" max="10757" width="9.140625" style="30"/>
    <col min="10758" max="10758" width="11.7109375" style="30" bestFit="1" customWidth="1"/>
    <col min="10759" max="11004" width="9.140625" style="30"/>
    <col min="11005" max="11005" width="7.140625" style="30" customWidth="1"/>
    <col min="11006" max="11006" width="20.85546875" style="30" customWidth="1"/>
    <col min="11007" max="11007" width="41.28515625" style="30" customWidth="1"/>
    <col min="11008" max="11008" width="10.5703125" style="30" customWidth="1"/>
    <col min="11009" max="11010" width="10.7109375" style="30" customWidth="1"/>
    <col min="11011" max="11011" width="10.85546875" style="30" customWidth="1"/>
    <col min="11012" max="11013" width="9.140625" style="30"/>
    <col min="11014" max="11014" width="11.7109375" style="30" bestFit="1" customWidth="1"/>
    <col min="11015" max="11260" width="9.140625" style="30"/>
    <col min="11261" max="11261" width="7.140625" style="30" customWidth="1"/>
    <col min="11262" max="11262" width="20.85546875" style="30" customWidth="1"/>
    <col min="11263" max="11263" width="41.28515625" style="30" customWidth="1"/>
    <col min="11264" max="11264" width="10.5703125" style="30" customWidth="1"/>
    <col min="11265" max="11266" width="10.7109375" style="30" customWidth="1"/>
    <col min="11267" max="11267" width="10.85546875" style="30" customWidth="1"/>
    <col min="11268" max="11269" width="9.140625" style="30"/>
    <col min="11270" max="11270" width="11.7109375" style="30" bestFit="1" customWidth="1"/>
    <col min="11271" max="11516" width="9.140625" style="30"/>
    <col min="11517" max="11517" width="7.140625" style="30" customWidth="1"/>
    <col min="11518" max="11518" width="20.85546875" style="30" customWidth="1"/>
    <col min="11519" max="11519" width="41.28515625" style="30" customWidth="1"/>
    <col min="11520" max="11520" width="10.5703125" style="30" customWidth="1"/>
    <col min="11521" max="11522" width="10.7109375" style="30" customWidth="1"/>
    <col min="11523" max="11523" width="10.85546875" style="30" customWidth="1"/>
    <col min="11524" max="11525" width="9.140625" style="30"/>
    <col min="11526" max="11526" width="11.7109375" style="30" bestFit="1" customWidth="1"/>
    <col min="11527" max="11772" width="9.140625" style="30"/>
    <col min="11773" max="11773" width="7.140625" style="30" customWidth="1"/>
    <col min="11774" max="11774" width="20.85546875" style="30" customWidth="1"/>
    <col min="11775" max="11775" width="41.28515625" style="30" customWidth="1"/>
    <col min="11776" max="11776" width="10.5703125" style="30" customWidth="1"/>
    <col min="11777" max="11778" width="10.7109375" style="30" customWidth="1"/>
    <col min="11779" max="11779" width="10.85546875" style="30" customWidth="1"/>
    <col min="11780" max="11781" width="9.140625" style="30"/>
    <col min="11782" max="11782" width="11.7109375" style="30" bestFit="1" customWidth="1"/>
    <col min="11783" max="12028" width="9.140625" style="30"/>
    <col min="12029" max="12029" width="7.140625" style="30" customWidth="1"/>
    <col min="12030" max="12030" width="20.85546875" style="30" customWidth="1"/>
    <col min="12031" max="12031" width="41.28515625" style="30" customWidth="1"/>
    <col min="12032" max="12032" width="10.5703125" style="30" customWidth="1"/>
    <col min="12033" max="12034" width="10.7109375" style="30" customWidth="1"/>
    <col min="12035" max="12035" width="10.85546875" style="30" customWidth="1"/>
    <col min="12036" max="12037" width="9.140625" style="30"/>
    <col min="12038" max="12038" width="11.7109375" style="30" bestFit="1" customWidth="1"/>
    <col min="12039" max="12284" width="9.140625" style="30"/>
    <col min="12285" max="12285" width="7.140625" style="30" customWidth="1"/>
    <col min="12286" max="12286" width="20.85546875" style="30" customWidth="1"/>
    <col min="12287" max="12287" width="41.28515625" style="30" customWidth="1"/>
    <col min="12288" max="12288" width="10.5703125" style="30" customWidth="1"/>
    <col min="12289" max="12290" width="10.7109375" style="30" customWidth="1"/>
    <col min="12291" max="12291" width="10.85546875" style="30" customWidth="1"/>
    <col min="12292" max="12293" width="9.140625" style="30"/>
    <col min="12294" max="12294" width="11.7109375" style="30" bestFit="1" customWidth="1"/>
    <col min="12295" max="12540" width="9.140625" style="30"/>
    <col min="12541" max="12541" width="7.140625" style="30" customWidth="1"/>
    <col min="12542" max="12542" width="20.85546875" style="30" customWidth="1"/>
    <col min="12543" max="12543" width="41.28515625" style="30" customWidth="1"/>
    <col min="12544" max="12544" width="10.5703125" style="30" customWidth="1"/>
    <col min="12545" max="12546" width="10.7109375" style="30" customWidth="1"/>
    <col min="12547" max="12547" width="10.85546875" style="30" customWidth="1"/>
    <col min="12548" max="12549" width="9.140625" style="30"/>
    <col min="12550" max="12550" width="11.7109375" style="30" bestFit="1" customWidth="1"/>
    <col min="12551" max="12796" width="9.140625" style="30"/>
    <col min="12797" max="12797" width="7.140625" style="30" customWidth="1"/>
    <col min="12798" max="12798" width="20.85546875" style="30" customWidth="1"/>
    <col min="12799" max="12799" width="41.28515625" style="30" customWidth="1"/>
    <col min="12800" max="12800" width="10.5703125" style="30" customWidth="1"/>
    <col min="12801" max="12802" width="10.7109375" style="30" customWidth="1"/>
    <col min="12803" max="12803" width="10.85546875" style="30" customWidth="1"/>
    <col min="12804" max="12805" width="9.140625" style="30"/>
    <col min="12806" max="12806" width="11.7109375" style="30" bestFit="1" customWidth="1"/>
    <col min="12807" max="13052" width="9.140625" style="30"/>
    <col min="13053" max="13053" width="7.140625" style="30" customWidth="1"/>
    <col min="13054" max="13054" width="20.85546875" style="30" customWidth="1"/>
    <col min="13055" max="13055" width="41.28515625" style="30" customWidth="1"/>
    <col min="13056" max="13056" width="10.5703125" style="30" customWidth="1"/>
    <col min="13057" max="13058" width="10.7109375" style="30" customWidth="1"/>
    <col min="13059" max="13059" width="10.85546875" style="30" customWidth="1"/>
    <col min="13060" max="13061" width="9.140625" style="30"/>
    <col min="13062" max="13062" width="11.7109375" style="30" bestFit="1" customWidth="1"/>
    <col min="13063" max="13308" width="9.140625" style="30"/>
    <col min="13309" max="13309" width="7.140625" style="30" customWidth="1"/>
    <col min="13310" max="13310" width="20.85546875" style="30" customWidth="1"/>
    <col min="13311" max="13311" width="41.28515625" style="30" customWidth="1"/>
    <col min="13312" max="13312" width="10.5703125" style="30" customWidth="1"/>
    <col min="13313" max="13314" width="10.7109375" style="30" customWidth="1"/>
    <col min="13315" max="13315" width="10.85546875" style="30" customWidth="1"/>
    <col min="13316" max="13317" width="9.140625" style="30"/>
    <col min="13318" max="13318" width="11.7109375" style="30" bestFit="1" customWidth="1"/>
    <col min="13319" max="13564" width="9.140625" style="30"/>
    <col min="13565" max="13565" width="7.140625" style="30" customWidth="1"/>
    <col min="13566" max="13566" width="20.85546875" style="30" customWidth="1"/>
    <col min="13567" max="13567" width="41.28515625" style="30" customWidth="1"/>
    <col min="13568" max="13568" width="10.5703125" style="30" customWidth="1"/>
    <col min="13569" max="13570" width="10.7109375" style="30" customWidth="1"/>
    <col min="13571" max="13571" width="10.85546875" style="30" customWidth="1"/>
    <col min="13572" max="13573" width="9.140625" style="30"/>
    <col min="13574" max="13574" width="11.7109375" style="30" bestFit="1" customWidth="1"/>
    <col min="13575" max="13820" width="9.140625" style="30"/>
    <col min="13821" max="13821" width="7.140625" style="30" customWidth="1"/>
    <col min="13822" max="13822" width="20.85546875" style="30" customWidth="1"/>
    <col min="13823" max="13823" width="41.28515625" style="30" customWidth="1"/>
    <col min="13824" max="13824" width="10.5703125" style="30" customWidth="1"/>
    <col min="13825" max="13826" width="10.7109375" style="30" customWidth="1"/>
    <col min="13827" max="13827" width="10.85546875" style="30" customWidth="1"/>
    <col min="13828" max="13829" width="9.140625" style="30"/>
    <col min="13830" max="13830" width="11.7109375" style="30" bestFit="1" customWidth="1"/>
    <col min="13831" max="14076" width="9.140625" style="30"/>
    <col min="14077" max="14077" width="7.140625" style="30" customWidth="1"/>
    <col min="14078" max="14078" width="20.85546875" style="30" customWidth="1"/>
    <col min="14079" max="14079" width="41.28515625" style="30" customWidth="1"/>
    <col min="14080" max="14080" width="10.5703125" style="30" customWidth="1"/>
    <col min="14081" max="14082" width="10.7109375" style="30" customWidth="1"/>
    <col min="14083" max="14083" width="10.85546875" style="30" customWidth="1"/>
    <col min="14084" max="14085" width="9.140625" style="30"/>
    <col min="14086" max="14086" width="11.7109375" style="30" bestFit="1" customWidth="1"/>
    <col min="14087" max="14332" width="9.140625" style="30"/>
    <col min="14333" max="14333" width="7.140625" style="30" customWidth="1"/>
    <col min="14334" max="14334" width="20.85546875" style="30" customWidth="1"/>
    <col min="14335" max="14335" width="41.28515625" style="30" customWidth="1"/>
    <col min="14336" max="14336" width="10.5703125" style="30" customWidth="1"/>
    <col min="14337" max="14338" width="10.7109375" style="30" customWidth="1"/>
    <col min="14339" max="14339" width="10.85546875" style="30" customWidth="1"/>
    <col min="14340" max="14341" width="9.140625" style="30"/>
    <col min="14342" max="14342" width="11.7109375" style="30" bestFit="1" customWidth="1"/>
    <col min="14343" max="14588" width="9.140625" style="30"/>
    <col min="14589" max="14589" width="7.140625" style="30" customWidth="1"/>
    <col min="14590" max="14590" width="20.85546875" style="30" customWidth="1"/>
    <col min="14591" max="14591" width="41.28515625" style="30" customWidth="1"/>
    <col min="14592" max="14592" width="10.5703125" style="30" customWidth="1"/>
    <col min="14593" max="14594" width="10.7109375" style="30" customWidth="1"/>
    <col min="14595" max="14595" width="10.85546875" style="30" customWidth="1"/>
    <col min="14596" max="14597" width="9.140625" style="30"/>
    <col min="14598" max="14598" width="11.7109375" style="30" bestFit="1" customWidth="1"/>
    <col min="14599" max="14844" width="9.140625" style="30"/>
    <col min="14845" max="14845" width="7.140625" style="30" customWidth="1"/>
    <col min="14846" max="14846" width="20.85546875" style="30" customWidth="1"/>
    <col min="14847" max="14847" width="41.28515625" style="30" customWidth="1"/>
    <col min="14848" max="14848" width="10.5703125" style="30" customWidth="1"/>
    <col min="14849" max="14850" width="10.7109375" style="30" customWidth="1"/>
    <col min="14851" max="14851" width="10.85546875" style="30" customWidth="1"/>
    <col min="14852" max="14853" width="9.140625" style="30"/>
    <col min="14854" max="14854" width="11.7109375" style="30" bestFit="1" customWidth="1"/>
    <col min="14855" max="15100" width="9.140625" style="30"/>
    <col min="15101" max="15101" width="7.140625" style="30" customWidth="1"/>
    <col min="15102" max="15102" width="20.85546875" style="30" customWidth="1"/>
    <col min="15103" max="15103" width="41.28515625" style="30" customWidth="1"/>
    <col min="15104" max="15104" width="10.5703125" style="30" customWidth="1"/>
    <col min="15105" max="15106" width="10.7109375" style="30" customWidth="1"/>
    <col min="15107" max="15107" width="10.85546875" style="30" customWidth="1"/>
    <col min="15108" max="15109" width="9.140625" style="30"/>
    <col min="15110" max="15110" width="11.7109375" style="30" bestFit="1" customWidth="1"/>
    <col min="15111" max="15356" width="9.140625" style="30"/>
    <col min="15357" max="15357" width="7.140625" style="30" customWidth="1"/>
    <col min="15358" max="15358" width="20.85546875" style="30" customWidth="1"/>
    <col min="15359" max="15359" width="41.28515625" style="30" customWidth="1"/>
    <col min="15360" max="15360" width="10.5703125" style="30" customWidth="1"/>
    <col min="15361" max="15362" width="10.7109375" style="30" customWidth="1"/>
    <col min="15363" max="15363" width="10.85546875" style="30" customWidth="1"/>
    <col min="15364" max="15365" width="9.140625" style="30"/>
    <col min="15366" max="15366" width="11.7109375" style="30" bestFit="1" customWidth="1"/>
    <col min="15367" max="15612" width="9.140625" style="30"/>
    <col min="15613" max="15613" width="7.140625" style="30" customWidth="1"/>
    <col min="15614" max="15614" width="20.85546875" style="30" customWidth="1"/>
    <col min="15615" max="15615" width="41.28515625" style="30" customWidth="1"/>
    <col min="15616" max="15616" width="10.5703125" style="30" customWidth="1"/>
    <col min="15617" max="15618" width="10.7109375" style="30" customWidth="1"/>
    <col min="15619" max="15619" width="10.85546875" style="30" customWidth="1"/>
    <col min="15620" max="15621" width="9.140625" style="30"/>
    <col min="15622" max="15622" width="11.7109375" style="30" bestFit="1" customWidth="1"/>
    <col min="15623" max="15868" width="9.140625" style="30"/>
    <col min="15869" max="15869" width="7.140625" style="30" customWidth="1"/>
    <col min="15870" max="15870" width="20.85546875" style="30" customWidth="1"/>
    <col min="15871" max="15871" width="41.28515625" style="30" customWidth="1"/>
    <col min="15872" max="15872" width="10.5703125" style="30" customWidth="1"/>
    <col min="15873" max="15874" width="10.7109375" style="30" customWidth="1"/>
    <col min="15875" max="15875" width="10.85546875" style="30" customWidth="1"/>
    <col min="15876" max="15877" width="9.140625" style="30"/>
    <col min="15878" max="15878" width="11.7109375" style="30" bestFit="1" customWidth="1"/>
    <col min="15879" max="16124" width="9.140625" style="30"/>
    <col min="16125" max="16125" width="7.140625" style="30" customWidth="1"/>
    <col min="16126" max="16126" width="20.85546875" style="30" customWidth="1"/>
    <col min="16127" max="16127" width="41.28515625" style="30" customWidth="1"/>
    <col min="16128" max="16128" width="10.5703125" style="30" customWidth="1"/>
    <col min="16129" max="16130" width="10.7109375" style="30" customWidth="1"/>
    <col min="16131" max="16131" width="10.85546875" style="30" customWidth="1"/>
    <col min="16132" max="16133" width="9.140625" style="30"/>
    <col min="16134" max="16134" width="11.7109375" style="30" bestFit="1" customWidth="1"/>
    <col min="16135" max="16384" width="9.140625" style="30"/>
  </cols>
  <sheetData>
    <row r="1" spans="1:38" ht="15.75" x14ac:dyDescent="0.25">
      <c r="C1" s="73" t="s">
        <v>265</v>
      </c>
      <c r="D1" s="73"/>
      <c r="E1" s="98"/>
      <c r="F1" s="27"/>
      <c r="G1" s="27"/>
      <c r="H1" s="29"/>
      <c r="I1" s="3"/>
      <c r="J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38" ht="15.75" x14ac:dyDescent="0.25">
      <c r="C2" s="73" t="s">
        <v>20</v>
      </c>
      <c r="D2" s="73"/>
      <c r="E2" s="98"/>
      <c r="F2" s="27"/>
      <c r="G2" s="27"/>
      <c r="H2" s="29"/>
      <c r="I2" s="3"/>
      <c r="J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</row>
    <row r="3" spans="1:38" ht="15.75" x14ac:dyDescent="0.25">
      <c r="C3" s="73" t="s">
        <v>264</v>
      </c>
      <c r="D3" s="73"/>
      <c r="E3" s="98"/>
      <c r="F3" s="27"/>
      <c r="G3" s="27"/>
      <c r="H3" s="29"/>
      <c r="I3" s="3"/>
      <c r="J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38" ht="15.75" x14ac:dyDescent="0.25">
      <c r="C4" s="73" t="s">
        <v>268</v>
      </c>
      <c r="D4" s="73"/>
      <c r="E4" s="98"/>
      <c r="F4" s="27"/>
      <c r="G4" s="27"/>
      <c r="H4" s="29"/>
      <c r="I4" s="3"/>
      <c r="J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</row>
    <row r="5" spans="1:38" s="50" customFormat="1" ht="15.75" x14ac:dyDescent="0.25">
      <c r="B5" s="73"/>
      <c r="C5" s="73" t="s">
        <v>261</v>
      </c>
      <c r="D5" s="63"/>
      <c r="E5" s="63"/>
      <c r="F5" s="58"/>
    </row>
    <row r="6" spans="1:38" s="50" customFormat="1" ht="15.75" x14ac:dyDescent="0.25">
      <c r="B6" s="73"/>
      <c r="C6" s="73" t="s">
        <v>20</v>
      </c>
      <c r="D6" s="63"/>
      <c r="E6" s="63"/>
      <c r="F6" s="58"/>
    </row>
    <row r="7" spans="1:38" s="50" customFormat="1" ht="15.75" x14ac:dyDescent="0.25">
      <c r="B7" s="73"/>
      <c r="C7" s="73" t="s">
        <v>61</v>
      </c>
      <c r="D7" s="63"/>
      <c r="E7" s="63"/>
      <c r="F7" s="58"/>
    </row>
    <row r="8" spans="1:38" s="50" customFormat="1" ht="15.75" x14ac:dyDescent="0.25">
      <c r="B8" s="73"/>
      <c r="C8" s="73" t="s">
        <v>263</v>
      </c>
      <c r="D8" s="63"/>
      <c r="E8" s="63"/>
      <c r="F8" s="58"/>
    </row>
    <row r="9" spans="1:38" ht="15.75" x14ac:dyDescent="0.25">
      <c r="A9" s="60"/>
      <c r="B9" s="64"/>
      <c r="C9" s="65"/>
      <c r="D9" s="59"/>
      <c r="E9" s="59"/>
      <c r="F9" s="59"/>
      <c r="G9" s="60"/>
      <c r="H9" s="6"/>
    </row>
    <row r="10" spans="1:38" x14ac:dyDescent="0.2">
      <c r="A10" s="105" t="s">
        <v>198</v>
      </c>
      <c r="B10" s="105"/>
      <c r="C10" s="105"/>
      <c r="D10" s="59"/>
      <c r="E10" s="59"/>
      <c r="F10" s="59"/>
      <c r="G10" s="60"/>
      <c r="H10" s="6"/>
    </row>
    <row r="11" spans="1:38" x14ac:dyDescent="0.2">
      <c r="A11" s="106" t="s">
        <v>262</v>
      </c>
      <c r="B11" s="106"/>
      <c r="C11" s="106"/>
    </row>
    <row r="12" spans="1:38" x14ac:dyDescent="0.2">
      <c r="A12" s="61"/>
      <c r="B12" s="103" t="s">
        <v>250</v>
      </c>
      <c r="C12" s="103"/>
      <c r="D12" s="103"/>
      <c r="E12" s="103"/>
      <c r="F12" s="103"/>
      <c r="G12" s="103"/>
    </row>
    <row r="13" spans="1:38" x14ac:dyDescent="0.2">
      <c r="A13" s="79"/>
      <c r="B13" s="104"/>
      <c r="C13" s="104"/>
    </row>
    <row r="14" spans="1:38" ht="25.5" x14ac:dyDescent="0.2">
      <c r="A14" s="39" t="s">
        <v>24</v>
      </c>
      <c r="B14" s="39" t="s">
        <v>70</v>
      </c>
      <c r="C14" s="39" t="s">
        <v>227</v>
      </c>
      <c r="D14" s="39" t="s">
        <v>251</v>
      </c>
      <c r="E14" s="39" t="s">
        <v>252</v>
      </c>
    </row>
    <row r="15" spans="1:38" x14ac:dyDescent="0.2">
      <c r="A15" s="81" t="s">
        <v>71</v>
      </c>
      <c r="B15" s="81" t="s">
        <v>72</v>
      </c>
      <c r="C15" s="82">
        <f>C16+C86</f>
        <v>269547738.47000003</v>
      </c>
      <c r="D15" s="82">
        <f t="shared" ref="D15:E15" si="0">D16+D86</f>
        <v>87250418.469999999</v>
      </c>
      <c r="E15" s="82">
        <f t="shared" si="0"/>
        <v>89861718.469999999</v>
      </c>
    </row>
    <row r="16" spans="1:38" x14ac:dyDescent="0.2">
      <c r="A16" s="83" t="s">
        <v>73</v>
      </c>
      <c r="B16" s="83" t="s">
        <v>74</v>
      </c>
      <c r="C16" s="40">
        <f>C17+C23+C37+C45+C52+C63+C71+C75+C80+C33</f>
        <v>41249200</v>
      </c>
      <c r="D16" s="40">
        <f>D17+D23+D37+D45+D52+D71+D75+D80+D33+D63</f>
        <v>43351400</v>
      </c>
      <c r="E16" s="40">
        <f>E17+E23+E37+E45+E52+E71+E75+E80+E33+E63</f>
        <v>45673900</v>
      </c>
    </row>
    <row r="17" spans="1:6" ht="25.5" customHeight="1" x14ac:dyDescent="0.2">
      <c r="A17" s="84" t="s">
        <v>75</v>
      </c>
      <c r="B17" s="84" t="s">
        <v>76</v>
      </c>
      <c r="C17" s="41">
        <f>C18</f>
        <v>16265500</v>
      </c>
      <c r="D17" s="41">
        <f>D18</f>
        <v>17940200</v>
      </c>
      <c r="E17" s="41">
        <f>E18</f>
        <v>19887000</v>
      </c>
    </row>
    <row r="18" spans="1:6" x14ac:dyDescent="0.2">
      <c r="A18" s="32" t="s">
        <v>77</v>
      </c>
      <c r="B18" s="32" t="s">
        <v>4</v>
      </c>
      <c r="C18" s="42">
        <f>SUM(C19:C22)</f>
        <v>16265500</v>
      </c>
      <c r="D18" s="42">
        <f>SUM(D19:D22)</f>
        <v>17940200</v>
      </c>
      <c r="E18" s="42">
        <f>SUM(E19:E22)</f>
        <v>19887000</v>
      </c>
    </row>
    <row r="19" spans="1:6" ht="63.75" x14ac:dyDescent="0.2">
      <c r="A19" s="32" t="s">
        <v>78</v>
      </c>
      <c r="B19" s="32" t="s">
        <v>79</v>
      </c>
      <c r="C19" s="43">
        <v>16149306</v>
      </c>
      <c r="D19" s="43">
        <v>17768410</v>
      </c>
      <c r="E19" s="43">
        <v>19696570</v>
      </c>
    </row>
    <row r="20" spans="1:6" ht="102" x14ac:dyDescent="0.2">
      <c r="A20" s="32" t="s">
        <v>80</v>
      </c>
      <c r="B20" s="32" t="s">
        <v>81</v>
      </c>
      <c r="C20" s="43">
        <v>61015</v>
      </c>
      <c r="D20" s="43">
        <v>110928</v>
      </c>
      <c r="E20" s="43">
        <v>122965</v>
      </c>
    </row>
    <row r="21" spans="1:6" ht="38.25" x14ac:dyDescent="0.2">
      <c r="A21" s="32" t="s">
        <v>82</v>
      </c>
      <c r="B21" s="32" t="s">
        <v>255</v>
      </c>
      <c r="C21" s="43">
        <v>55179</v>
      </c>
      <c r="D21" s="43">
        <v>60862</v>
      </c>
      <c r="E21" s="43">
        <v>67465</v>
      </c>
    </row>
    <row r="22" spans="1:6" ht="76.5" hidden="1" customHeight="1" x14ac:dyDescent="0.2">
      <c r="A22" s="32" t="s">
        <v>83</v>
      </c>
      <c r="B22" s="32" t="s">
        <v>84</v>
      </c>
      <c r="C22" s="43"/>
      <c r="D22" s="43"/>
      <c r="E22" s="43"/>
      <c r="F22" s="31"/>
    </row>
    <row r="23" spans="1:6" ht="48.75" customHeight="1" x14ac:dyDescent="0.2">
      <c r="A23" s="84" t="s">
        <v>87</v>
      </c>
      <c r="B23" s="84" t="s">
        <v>88</v>
      </c>
      <c r="C23" s="41">
        <f>C24</f>
        <v>2953700</v>
      </c>
      <c r="D23" s="41">
        <f>D24</f>
        <v>3206200</v>
      </c>
      <c r="E23" s="41">
        <f>E24</f>
        <v>3581900</v>
      </c>
    </row>
    <row r="24" spans="1:6" ht="37.5" customHeight="1" x14ac:dyDescent="0.2">
      <c r="A24" s="70" t="s">
        <v>89</v>
      </c>
      <c r="B24" s="70" t="s">
        <v>90</v>
      </c>
      <c r="C24" s="72">
        <f>C25+C27+C29</f>
        <v>2953700</v>
      </c>
      <c r="D24" s="76">
        <f>D25+D27+D29</f>
        <v>3206200</v>
      </c>
      <c r="E24" s="76">
        <f>E25+E27+E29</f>
        <v>3581900</v>
      </c>
    </row>
    <row r="25" spans="1:6" ht="67.5" customHeight="1" x14ac:dyDescent="0.2">
      <c r="A25" s="70" t="s">
        <v>91</v>
      </c>
      <c r="B25" s="85" t="s">
        <v>1</v>
      </c>
      <c r="C25" s="72">
        <f>C26</f>
        <v>1260042</v>
      </c>
      <c r="D25" s="72">
        <f>D26</f>
        <v>1582427</v>
      </c>
      <c r="E25" s="72">
        <f>E26</f>
        <v>1767854</v>
      </c>
    </row>
    <row r="26" spans="1:6" ht="102.75" customHeight="1" x14ac:dyDescent="0.2">
      <c r="A26" s="32" t="s">
        <v>228</v>
      </c>
      <c r="B26" s="33" t="s">
        <v>229</v>
      </c>
      <c r="C26" s="43">
        <v>1260042</v>
      </c>
      <c r="D26" s="43">
        <v>1582427</v>
      </c>
      <c r="E26" s="43">
        <v>1767854</v>
      </c>
    </row>
    <row r="27" spans="1:6" ht="89.25" x14ac:dyDescent="0.2">
      <c r="A27" s="70" t="s">
        <v>92</v>
      </c>
      <c r="B27" s="71" t="s">
        <v>230</v>
      </c>
      <c r="C27" s="72">
        <f>C28</f>
        <v>96665</v>
      </c>
      <c r="D27" s="72">
        <f>D28</f>
        <v>8900</v>
      </c>
      <c r="E27" s="72">
        <f>E28</f>
        <v>10000</v>
      </c>
    </row>
    <row r="28" spans="1:6" ht="114.75" x14ac:dyDescent="0.2">
      <c r="A28" s="37" t="s">
        <v>231</v>
      </c>
      <c r="B28" s="38" t="s">
        <v>232</v>
      </c>
      <c r="C28" s="47">
        <v>96665</v>
      </c>
      <c r="D28" s="43">
        <v>8900</v>
      </c>
      <c r="E28" s="43">
        <v>10000</v>
      </c>
    </row>
    <row r="29" spans="1:6" ht="63.75" x14ac:dyDescent="0.2">
      <c r="A29" s="70" t="s">
        <v>93</v>
      </c>
      <c r="B29" s="71" t="s">
        <v>2</v>
      </c>
      <c r="C29" s="72">
        <f>C30</f>
        <v>1596993</v>
      </c>
      <c r="D29" s="72">
        <f>D30</f>
        <v>1614873</v>
      </c>
      <c r="E29" s="72">
        <f>E30</f>
        <v>1804046</v>
      </c>
    </row>
    <row r="30" spans="1:6" ht="102" x14ac:dyDescent="0.2">
      <c r="A30" s="37" t="s">
        <v>233</v>
      </c>
      <c r="B30" s="38" t="s">
        <v>234</v>
      </c>
      <c r="C30" s="47">
        <v>1596993</v>
      </c>
      <c r="D30" s="43">
        <v>1614873</v>
      </c>
      <c r="E30" s="43">
        <v>1804046</v>
      </c>
    </row>
    <row r="31" spans="1:6" ht="72" hidden="1" customHeight="1" x14ac:dyDescent="0.2">
      <c r="A31" s="32" t="s">
        <v>94</v>
      </c>
      <c r="B31" s="33" t="s">
        <v>3</v>
      </c>
      <c r="C31" s="43"/>
      <c r="D31" s="43"/>
      <c r="E31" s="43"/>
    </row>
    <row r="32" spans="1:6" ht="102" hidden="1" customHeight="1" x14ac:dyDescent="0.2">
      <c r="A32" s="32" t="s">
        <v>235</v>
      </c>
      <c r="B32" s="33" t="s">
        <v>236</v>
      </c>
      <c r="C32" s="43"/>
      <c r="D32" s="43"/>
      <c r="E32" s="43"/>
    </row>
    <row r="33" spans="1:6" ht="31.5" customHeight="1" x14ac:dyDescent="0.2">
      <c r="A33" s="86" t="s">
        <v>95</v>
      </c>
      <c r="B33" s="86" t="s">
        <v>85</v>
      </c>
      <c r="C33" s="44">
        <f>C34</f>
        <v>200000</v>
      </c>
      <c r="D33" s="44">
        <f>D34</f>
        <v>200000</v>
      </c>
      <c r="E33" s="44">
        <f>E34</f>
        <v>200000</v>
      </c>
    </row>
    <row r="34" spans="1:6" ht="39.75" customHeight="1" x14ac:dyDescent="0.2">
      <c r="A34" s="32" t="s">
        <v>96</v>
      </c>
      <c r="B34" s="32" t="s">
        <v>5</v>
      </c>
      <c r="C34" s="43">
        <f>SUM(C35:C36)</f>
        <v>200000</v>
      </c>
      <c r="D34" s="43">
        <f>SUM(D35:D36)</f>
        <v>200000</v>
      </c>
      <c r="E34" s="43">
        <f>SUM(E35:E36)</f>
        <v>200000</v>
      </c>
    </row>
    <row r="35" spans="1:6" x14ac:dyDescent="0.2">
      <c r="A35" s="32" t="s">
        <v>226</v>
      </c>
      <c r="B35" s="32" t="s">
        <v>5</v>
      </c>
      <c r="C35" s="43">
        <v>200000</v>
      </c>
      <c r="D35" s="43">
        <v>200000</v>
      </c>
      <c r="E35" s="43">
        <v>200000</v>
      </c>
    </row>
    <row r="36" spans="1:6" ht="25.5" hidden="1" customHeight="1" x14ac:dyDescent="0.2">
      <c r="A36" s="32" t="s">
        <v>97</v>
      </c>
      <c r="B36" s="32" t="s">
        <v>86</v>
      </c>
      <c r="C36" s="43"/>
      <c r="D36" s="43"/>
      <c r="E36" s="43"/>
    </row>
    <row r="37" spans="1:6" x14ac:dyDescent="0.2">
      <c r="A37" s="84" t="s">
        <v>98</v>
      </c>
      <c r="B37" s="84" t="s">
        <v>99</v>
      </c>
      <c r="C37" s="41">
        <f>C40+C38</f>
        <v>15420000</v>
      </c>
      <c r="D37" s="41">
        <f>D40+D38</f>
        <v>15595000</v>
      </c>
      <c r="E37" s="41">
        <f>E40+E38</f>
        <v>15595000</v>
      </c>
    </row>
    <row r="38" spans="1:6" ht="31.5" customHeight="1" x14ac:dyDescent="0.2">
      <c r="A38" s="32" t="s">
        <v>100</v>
      </c>
      <c r="B38" s="32" t="s">
        <v>101</v>
      </c>
      <c r="C38" s="42">
        <f>C39</f>
        <v>3800000</v>
      </c>
      <c r="D38" s="42">
        <f>D39</f>
        <v>3800000</v>
      </c>
      <c r="E38" s="42">
        <f>E39</f>
        <v>3800000</v>
      </c>
      <c r="F38" s="31"/>
    </row>
    <row r="39" spans="1:6" ht="39.75" customHeight="1" x14ac:dyDescent="0.2">
      <c r="A39" s="32" t="s">
        <v>102</v>
      </c>
      <c r="B39" s="32" t="s">
        <v>18</v>
      </c>
      <c r="C39" s="43">
        <v>3800000</v>
      </c>
      <c r="D39" s="43">
        <v>3800000</v>
      </c>
      <c r="E39" s="43">
        <v>3800000</v>
      </c>
    </row>
    <row r="40" spans="1:6" x14ac:dyDescent="0.2">
      <c r="A40" s="32" t="s">
        <v>103</v>
      </c>
      <c r="B40" s="32" t="s">
        <v>104</v>
      </c>
      <c r="C40" s="42">
        <f>C41+C43</f>
        <v>11620000</v>
      </c>
      <c r="D40" s="42">
        <f>D41+D43</f>
        <v>11795000</v>
      </c>
      <c r="E40" s="42">
        <f>E41+E43</f>
        <v>11795000</v>
      </c>
    </row>
    <row r="41" spans="1:6" x14ac:dyDescent="0.2">
      <c r="A41" s="32" t="s">
        <v>237</v>
      </c>
      <c r="B41" s="32" t="s">
        <v>105</v>
      </c>
      <c r="C41" s="42">
        <f>C42</f>
        <v>6434000</v>
      </c>
      <c r="D41" s="42">
        <f>D42</f>
        <v>6434000</v>
      </c>
      <c r="E41" s="42">
        <f>E42</f>
        <v>6434000</v>
      </c>
      <c r="F41" s="31"/>
    </row>
    <row r="42" spans="1:6" ht="38.25" x14ac:dyDescent="0.2">
      <c r="A42" s="32" t="s">
        <v>106</v>
      </c>
      <c r="B42" s="35" t="s">
        <v>107</v>
      </c>
      <c r="C42" s="43">
        <v>6434000</v>
      </c>
      <c r="D42" s="43">
        <v>6434000</v>
      </c>
      <c r="E42" s="43">
        <v>6434000</v>
      </c>
    </row>
    <row r="43" spans="1:6" x14ac:dyDescent="0.2">
      <c r="A43" s="32" t="s">
        <v>108</v>
      </c>
      <c r="B43" s="32" t="s">
        <v>109</v>
      </c>
      <c r="C43" s="42">
        <f>C44</f>
        <v>5186000</v>
      </c>
      <c r="D43" s="42">
        <f>D44</f>
        <v>5361000</v>
      </c>
      <c r="E43" s="42">
        <f>E44</f>
        <v>5361000</v>
      </c>
    </row>
    <row r="44" spans="1:6" ht="33" customHeight="1" x14ac:dyDescent="0.2">
      <c r="A44" s="32" t="s">
        <v>110</v>
      </c>
      <c r="B44" s="87" t="s">
        <v>111</v>
      </c>
      <c r="C44" s="43">
        <v>5186000</v>
      </c>
      <c r="D44" s="43">
        <v>5361000</v>
      </c>
      <c r="E44" s="43">
        <v>5361000</v>
      </c>
    </row>
    <row r="45" spans="1:6" ht="12.75" hidden="1" customHeight="1" x14ac:dyDescent="0.2">
      <c r="A45" s="84" t="s">
        <v>112</v>
      </c>
      <c r="B45" s="84" t="s">
        <v>113</v>
      </c>
      <c r="C45" s="41">
        <f t="shared" ref="C45:E46" si="1">C46</f>
        <v>0</v>
      </c>
      <c r="D45" s="41">
        <f t="shared" si="1"/>
        <v>0</v>
      </c>
      <c r="E45" s="41">
        <f t="shared" si="1"/>
        <v>0</v>
      </c>
    </row>
    <row r="46" spans="1:6" ht="38.25" hidden="1" customHeight="1" x14ac:dyDescent="0.2">
      <c r="A46" s="32" t="s">
        <v>114</v>
      </c>
      <c r="B46" s="32" t="s">
        <v>115</v>
      </c>
      <c r="C46" s="42">
        <f t="shared" si="1"/>
        <v>0</v>
      </c>
      <c r="D46" s="42">
        <f t="shared" si="1"/>
        <v>0</v>
      </c>
      <c r="E46" s="42">
        <f t="shared" si="1"/>
        <v>0</v>
      </c>
    </row>
    <row r="47" spans="1:6" ht="34.5" hidden="1" customHeight="1" x14ac:dyDescent="0.2">
      <c r="A47" s="32" t="s">
        <v>116</v>
      </c>
      <c r="B47" s="32" t="s">
        <v>117</v>
      </c>
      <c r="C47" s="43"/>
      <c r="D47" s="43"/>
      <c r="E47" s="43"/>
    </row>
    <row r="48" spans="1:6" ht="38.25" hidden="1" customHeight="1" x14ac:dyDescent="0.2">
      <c r="A48" s="84" t="s">
        <v>118</v>
      </c>
      <c r="B48" s="84" t="s">
        <v>119</v>
      </c>
      <c r="C48" s="41">
        <f t="shared" ref="C48:E50" si="2">C49</f>
        <v>0</v>
      </c>
      <c r="D48" s="41">
        <f t="shared" si="2"/>
        <v>0</v>
      </c>
      <c r="E48" s="41">
        <f t="shared" si="2"/>
        <v>0</v>
      </c>
    </row>
    <row r="49" spans="1:5" ht="12.75" hidden="1" customHeight="1" x14ac:dyDescent="0.2">
      <c r="A49" s="32" t="s">
        <v>120</v>
      </c>
      <c r="B49" s="32" t="s">
        <v>121</v>
      </c>
      <c r="C49" s="42">
        <f t="shared" si="2"/>
        <v>0</v>
      </c>
      <c r="D49" s="42">
        <f t="shared" si="2"/>
        <v>0</v>
      </c>
      <c r="E49" s="42">
        <f t="shared" si="2"/>
        <v>0</v>
      </c>
    </row>
    <row r="50" spans="1:5" ht="25.5" hidden="1" customHeight="1" x14ac:dyDescent="0.2">
      <c r="A50" s="32" t="s">
        <v>122</v>
      </c>
      <c r="B50" s="32" t="s">
        <v>123</v>
      </c>
      <c r="C50" s="42">
        <f t="shared" si="2"/>
        <v>0</v>
      </c>
      <c r="D50" s="42">
        <f t="shared" si="2"/>
        <v>0</v>
      </c>
      <c r="E50" s="42">
        <f t="shared" si="2"/>
        <v>0</v>
      </c>
    </row>
    <row r="51" spans="1:5" ht="38.25" hidden="1" customHeight="1" x14ac:dyDescent="0.2">
      <c r="A51" s="32" t="s">
        <v>124</v>
      </c>
      <c r="B51" s="32" t="s">
        <v>125</v>
      </c>
      <c r="C51" s="43"/>
      <c r="D51" s="43"/>
      <c r="E51" s="43"/>
    </row>
    <row r="52" spans="1:5" ht="38.25" x14ac:dyDescent="0.2">
      <c r="A52" s="84" t="s">
        <v>126</v>
      </c>
      <c r="B52" s="84" t="s">
        <v>127</v>
      </c>
      <c r="C52" s="41">
        <f>C53+C60</f>
        <v>6354000</v>
      </c>
      <c r="D52" s="41">
        <f>D53+D60</f>
        <v>6354000</v>
      </c>
      <c r="E52" s="41">
        <f>E53+E60</f>
        <v>6354000</v>
      </c>
    </row>
    <row r="53" spans="1:5" ht="76.5" x14ac:dyDescent="0.2">
      <c r="A53" s="32" t="s">
        <v>128</v>
      </c>
      <c r="B53" s="33" t="s">
        <v>129</v>
      </c>
      <c r="C53" s="42">
        <f>C54+C58+C56</f>
        <v>6354000</v>
      </c>
      <c r="D53" s="42">
        <f>D54+D58+D56</f>
        <v>6354000</v>
      </c>
      <c r="E53" s="42">
        <f>E54+E58+E56</f>
        <v>6354000</v>
      </c>
    </row>
    <row r="54" spans="1:5" ht="63.75" x14ac:dyDescent="0.2">
      <c r="A54" s="32" t="s">
        <v>130</v>
      </c>
      <c r="B54" s="33" t="s">
        <v>131</v>
      </c>
      <c r="C54" s="47">
        <f>C55</f>
        <v>5780000</v>
      </c>
      <c r="D54" s="47">
        <f>D55</f>
        <v>5780000</v>
      </c>
      <c r="E54" s="47">
        <f>E55</f>
        <v>5780000</v>
      </c>
    </row>
    <row r="55" spans="1:5" ht="76.5" x14ac:dyDescent="0.2">
      <c r="A55" s="32" t="s">
        <v>199</v>
      </c>
      <c r="B55" s="36" t="s">
        <v>132</v>
      </c>
      <c r="C55" s="43">
        <v>5780000</v>
      </c>
      <c r="D55" s="43">
        <v>5780000</v>
      </c>
      <c r="E55" s="43">
        <v>5780000</v>
      </c>
    </row>
    <row r="56" spans="1:5" ht="76.5" x14ac:dyDescent="0.2">
      <c r="A56" s="32" t="s">
        <v>133</v>
      </c>
      <c r="B56" s="33" t="s">
        <v>134</v>
      </c>
      <c r="C56" s="43">
        <f>C57</f>
        <v>100000</v>
      </c>
      <c r="D56" s="43">
        <f>D57</f>
        <v>100000</v>
      </c>
      <c r="E56" s="43">
        <f>E57</f>
        <v>100000</v>
      </c>
    </row>
    <row r="57" spans="1:5" ht="66" customHeight="1" x14ac:dyDescent="0.2">
      <c r="A57" s="32" t="s">
        <v>200</v>
      </c>
      <c r="B57" s="33" t="s">
        <v>135</v>
      </c>
      <c r="C57" s="43">
        <v>100000</v>
      </c>
      <c r="D57" s="43">
        <v>100000</v>
      </c>
      <c r="E57" s="43">
        <v>100000</v>
      </c>
    </row>
    <row r="58" spans="1:5" ht="79.5" customHeight="1" x14ac:dyDescent="0.2">
      <c r="A58" s="32" t="s">
        <v>136</v>
      </c>
      <c r="B58" s="33" t="s">
        <v>137</v>
      </c>
      <c r="C58" s="42">
        <f>C59</f>
        <v>474000</v>
      </c>
      <c r="D58" s="42">
        <f>D59</f>
        <v>474000</v>
      </c>
      <c r="E58" s="42">
        <f>E59</f>
        <v>474000</v>
      </c>
    </row>
    <row r="59" spans="1:5" ht="72.75" customHeight="1" x14ac:dyDescent="0.2">
      <c r="A59" s="32" t="s">
        <v>201</v>
      </c>
      <c r="B59" s="33" t="s">
        <v>6</v>
      </c>
      <c r="C59" s="43">
        <v>474000</v>
      </c>
      <c r="D59" s="43">
        <v>474000</v>
      </c>
      <c r="E59" s="43">
        <v>474000</v>
      </c>
    </row>
    <row r="60" spans="1:5" ht="45" hidden="1" customHeight="1" x14ac:dyDescent="0.2">
      <c r="A60" s="32" t="s">
        <v>202</v>
      </c>
      <c r="B60" s="32" t="s">
        <v>203</v>
      </c>
      <c r="C60" s="42">
        <f t="shared" ref="C60:E61" si="3">C61</f>
        <v>0</v>
      </c>
      <c r="D60" s="42">
        <f t="shared" si="3"/>
        <v>0</v>
      </c>
      <c r="E60" s="42">
        <f t="shared" si="3"/>
        <v>0</v>
      </c>
    </row>
    <row r="61" spans="1:5" ht="38.25" hidden="1" customHeight="1" x14ac:dyDescent="0.2">
      <c r="A61" s="32" t="s">
        <v>204</v>
      </c>
      <c r="B61" s="32" t="s">
        <v>207</v>
      </c>
      <c r="C61" s="42">
        <f t="shared" si="3"/>
        <v>0</v>
      </c>
      <c r="D61" s="42">
        <f t="shared" si="3"/>
        <v>0</v>
      </c>
      <c r="E61" s="42">
        <f t="shared" si="3"/>
        <v>0</v>
      </c>
    </row>
    <row r="62" spans="1:5" ht="51" hidden="1" customHeight="1" x14ac:dyDescent="0.2">
      <c r="A62" s="32" t="s">
        <v>206</v>
      </c>
      <c r="B62" s="32" t="s">
        <v>205</v>
      </c>
      <c r="C62" s="43">
        <v>0</v>
      </c>
      <c r="D62" s="43">
        <v>0</v>
      </c>
      <c r="E62" s="43">
        <v>0</v>
      </c>
    </row>
    <row r="63" spans="1:5" ht="25.5" x14ac:dyDescent="0.2">
      <c r="A63" s="84" t="s">
        <v>138</v>
      </c>
      <c r="B63" s="84" t="s">
        <v>139</v>
      </c>
      <c r="C63" s="41">
        <f>C67+C64</f>
        <v>56000</v>
      </c>
      <c r="D63" s="41">
        <f>D64+D67</f>
        <v>56000</v>
      </c>
      <c r="E63" s="41">
        <f>E64+E67</f>
        <v>56000</v>
      </c>
    </row>
    <row r="64" spans="1:5" x14ac:dyDescent="0.2">
      <c r="A64" s="32" t="s">
        <v>145</v>
      </c>
      <c r="B64" s="32" t="s">
        <v>146</v>
      </c>
      <c r="C64" s="42">
        <f t="shared" ref="C64:E65" si="4">C65</f>
        <v>56000</v>
      </c>
      <c r="D64" s="42">
        <f t="shared" si="4"/>
        <v>56000</v>
      </c>
      <c r="E64" s="42">
        <f t="shared" si="4"/>
        <v>56000</v>
      </c>
    </row>
    <row r="65" spans="1:5" x14ac:dyDescent="0.2">
      <c r="A65" s="32" t="s">
        <v>147</v>
      </c>
      <c r="B65" s="32" t="s">
        <v>148</v>
      </c>
      <c r="C65" s="42">
        <f t="shared" si="4"/>
        <v>56000</v>
      </c>
      <c r="D65" s="42">
        <f t="shared" si="4"/>
        <v>56000</v>
      </c>
      <c r="E65" s="42">
        <f t="shared" si="4"/>
        <v>56000</v>
      </c>
    </row>
    <row r="66" spans="1:5" ht="25.5" x14ac:dyDescent="0.2">
      <c r="A66" s="32" t="s">
        <v>149</v>
      </c>
      <c r="B66" s="32" t="s">
        <v>7</v>
      </c>
      <c r="C66" s="43">
        <v>56000</v>
      </c>
      <c r="D66" s="43">
        <v>56000</v>
      </c>
      <c r="E66" s="43">
        <v>56000</v>
      </c>
    </row>
    <row r="67" spans="1:5" ht="15.75" hidden="1" customHeight="1" x14ac:dyDescent="0.2">
      <c r="A67" s="32" t="s">
        <v>140</v>
      </c>
      <c r="B67" s="32" t="s">
        <v>141</v>
      </c>
      <c r="C67" s="42">
        <f t="shared" ref="C67:C68" si="5">C68</f>
        <v>0</v>
      </c>
      <c r="D67" s="45">
        <f>D68</f>
        <v>0</v>
      </c>
      <c r="E67" s="45">
        <f>E68</f>
        <v>0</v>
      </c>
    </row>
    <row r="68" spans="1:5" ht="12.75" hidden="1" customHeight="1" x14ac:dyDescent="0.2">
      <c r="A68" s="32" t="s">
        <v>142</v>
      </c>
      <c r="B68" s="32" t="s">
        <v>143</v>
      </c>
      <c r="C68" s="42">
        <f t="shared" si="5"/>
        <v>0</v>
      </c>
      <c r="D68" s="46">
        <f>D69</f>
        <v>0</v>
      </c>
      <c r="E68" s="46">
        <f>E69</f>
        <v>0</v>
      </c>
    </row>
    <row r="69" spans="1:5" ht="31.5" hidden="1" customHeight="1" x14ac:dyDescent="0.2">
      <c r="A69" s="32" t="s">
        <v>210</v>
      </c>
      <c r="B69" s="32" t="s">
        <v>144</v>
      </c>
      <c r="C69" s="43"/>
      <c r="D69" s="46"/>
      <c r="E69" s="46"/>
    </row>
    <row r="70" spans="1:5" ht="31.5" customHeight="1" x14ac:dyDescent="0.2">
      <c r="A70" s="32" t="s">
        <v>238</v>
      </c>
      <c r="B70" s="32" t="s">
        <v>7</v>
      </c>
      <c r="C70" s="43">
        <v>56000</v>
      </c>
      <c r="D70" s="43">
        <v>56000</v>
      </c>
      <c r="E70" s="43">
        <v>56000</v>
      </c>
    </row>
    <row r="71" spans="1:5" ht="25.5" hidden="1" customHeight="1" x14ac:dyDescent="0.2">
      <c r="A71" s="84" t="s">
        <v>150</v>
      </c>
      <c r="B71" s="84" t="s">
        <v>151</v>
      </c>
      <c r="C71" s="41">
        <f>C72</f>
        <v>0</v>
      </c>
      <c r="D71" s="41">
        <f>D72</f>
        <v>0</v>
      </c>
      <c r="E71" s="41">
        <f>E72</f>
        <v>0</v>
      </c>
    </row>
    <row r="72" spans="1:5" ht="25.5" hidden="1" customHeight="1" x14ac:dyDescent="0.2">
      <c r="A72" s="32" t="s">
        <v>152</v>
      </c>
      <c r="B72" s="32" t="s">
        <v>153</v>
      </c>
      <c r="C72" s="42">
        <f t="shared" ref="C72:E73" si="6">C73</f>
        <v>0</v>
      </c>
      <c r="D72" s="42">
        <f t="shared" si="6"/>
        <v>0</v>
      </c>
      <c r="E72" s="42">
        <f t="shared" si="6"/>
        <v>0</v>
      </c>
    </row>
    <row r="73" spans="1:5" ht="38.25" hidden="1" customHeight="1" x14ac:dyDescent="0.2">
      <c r="A73" s="32" t="s">
        <v>154</v>
      </c>
      <c r="B73" s="32" t="s">
        <v>155</v>
      </c>
      <c r="C73" s="42">
        <f t="shared" si="6"/>
        <v>0</v>
      </c>
      <c r="D73" s="42">
        <f t="shared" si="6"/>
        <v>0</v>
      </c>
      <c r="E73" s="42">
        <f t="shared" si="6"/>
        <v>0</v>
      </c>
    </row>
    <row r="74" spans="1:5" ht="37.5" hidden="1" customHeight="1" x14ac:dyDescent="0.2">
      <c r="A74" s="32" t="s">
        <v>156</v>
      </c>
      <c r="B74" s="32" t="s">
        <v>157</v>
      </c>
      <c r="C74" s="43">
        <v>0</v>
      </c>
      <c r="D74" s="43">
        <v>0</v>
      </c>
      <c r="E74" s="43">
        <v>0</v>
      </c>
    </row>
    <row r="75" spans="1:5" ht="0.75" hidden="1" customHeight="1" x14ac:dyDescent="0.2">
      <c r="A75" s="84" t="s">
        <v>158</v>
      </c>
      <c r="B75" s="84" t="s">
        <v>159</v>
      </c>
      <c r="C75" s="41">
        <f>C78</f>
        <v>0</v>
      </c>
      <c r="D75" s="41">
        <f>D78</f>
        <v>0</v>
      </c>
      <c r="E75" s="41">
        <f>E78</f>
        <v>0</v>
      </c>
    </row>
    <row r="76" spans="1:5" ht="51" hidden="1" customHeight="1" x14ac:dyDescent="0.2">
      <c r="A76" s="84" t="s">
        <v>160</v>
      </c>
      <c r="B76" s="84" t="s">
        <v>161</v>
      </c>
      <c r="C76" s="41"/>
      <c r="D76" s="41"/>
      <c r="E76" s="41"/>
    </row>
    <row r="77" spans="1:5" ht="63.75" hidden="1" customHeight="1" x14ac:dyDescent="0.2">
      <c r="A77" s="37" t="s">
        <v>162</v>
      </c>
      <c r="B77" s="37" t="s">
        <v>8</v>
      </c>
      <c r="C77" s="47"/>
      <c r="D77" s="47"/>
      <c r="E77" s="47"/>
    </row>
    <row r="78" spans="1:5" ht="25.5" hidden="1" customHeight="1" x14ac:dyDescent="0.2">
      <c r="A78" s="32" t="s">
        <v>163</v>
      </c>
      <c r="B78" s="32" t="s">
        <v>164</v>
      </c>
      <c r="C78" s="42">
        <f>C79</f>
        <v>0</v>
      </c>
      <c r="D78" s="42">
        <f>D79</f>
        <v>0</v>
      </c>
      <c r="E78" s="42">
        <f>E79</f>
        <v>0</v>
      </c>
    </row>
    <row r="79" spans="1:5" ht="38.25" hidden="1" customHeight="1" x14ac:dyDescent="0.2">
      <c r="A79" s="32" t="s">
        <v>165</v>
      </c>
      <c r="B79" s="32" t="s">
        <v>9</v>
      </c>
      <c r="C79" s="43"/>
      <c r="D79" s="43"/>
      <c r="E79" s="43"/>
    </row>
    <row r="80" spans="1:5" ht="12.75" hidden="1" customHeight="1" x14ac:dyDescent="0.2">
      <c r="A80" s="84" t="s">
        <v>166</v>
      </c>
      <c r="B80" s="84" t="s">
        <v>167</v>
      </c>
      <c r="C80" s="41">
        <f>C83</f>
        <v>0</v>
      </c>
      <c r="D80" s="41">
        <f>D83</f>
        <v>0</v>
      </c>
      <c r="E80" s="41">
        <f>E83</f>
        <v>0</v>
      </c>
    </row>
    <row r="81" spans="1:5" ht="12.75" hidden="1" customHeight="1" x14ac:dyDescent="0.2">
      <c r="A81" s="84" t="s">
        <v>168</v>
      </c>
      <c r="B81" s="88" t="s">
        <v>169</v>
      </c>
      <c r="C81" s="41"/>
      <c r="D81" s="41"/>
      <c r="E81" s="41"/>
    </row>
    <row r="82" spans="1:5" ht="25.5" hidden="1" customHeight="1" x14ac:dyDescent="0.2">
      <c r="A82" s="37" t="s">
        <v>170</v>
      </c>
      <c r="B82" s="38" t="s">
        <v>10</v>
      </c>
      <c r="C82" s="38"/>
      <c r="D82" s="38"/>
      <c r="E82" s="38"/>
    </row>
    <row r="83" spans="1:5" ht="12.75" hidden="1" customHeight="1" x14ac:dyDescent="0.2">
      <c r="A83" s="32" t="s">
        <v>171</v>
      </c>
      <c r="B83" s="32" t="s">
        <v>172</v>
      </c>
      <c r="C83" s="42">
        <f>C84</f>
        <v>0</v>
      </c>
      <c r="D83" s="42">
        <f>D84</f>
        <v>0</v>
      </c>
      <c r="E83" s="42">
        <f>E84</f>
        <v>0</v>
      </c>
    </row>
    <row r="84" spans="1:5" ht="20.25" hidden="1" customHeight="1" x14ac:dyDescent="0.2">
      <c r="A84" s="32" t="s">
        <v>173</v>
      </c>
      <c r="B84" s="32" t="s">
        <v>11</v>
      </c>
      <c r="C84" s="43"/>
      <c r="D84" s="43"/>
      <c r="E84" s="43"/>
    </row>
    <row r="85" spans="1:5" ht="18" hidden="1" customHeight="1" x14ac:dyDescent="0.2">
      <c r="A85" s="32"/>
      <c r="B85" s="32"/>
      <c r="C85" s="43"/>
      <c r="D85" s="40"/>
      <c r="E85" s="40"/>
    </row>
    <row r="86" spans="1:5" x14ac:dyDescent="0.2">
      <c r="A86" s="83" t="s">
        <v>174</v>
      </c>
      <c r="B86" s="83" t="s">
        <v>175</v>
      </c>
      <c r="C86" s="89">
        <f>C87+C113</f>
        <v>228298538.47</v>
      </c>
      <c r="D86" s="89">
        <f t="shared" ref="D86:E86" si="7">D87+D113</f>
        <v>43899018.469999999</v>
      </c>
      <c r="E86" s="89">
        <f t="shared" si="7"/>
        <v>44187818.469999999</v>
      </c>
    </row>
    <row r="87" spans="1:5" ht="38.25" x14ac:dyDescent="0.2">
      <c r="A87" s="84" t="s">
        <v>176</v>
      </c>
      <c r="B87" s="84" t="s">
        <v>177</v>
      </c>
      <c r="C87" s="41">
        <f>C88+C96+C103+C106</f>
        <v>228298538.47</v>
      </c>
      <c r="D87" s="41">
        <f t="shared" ref="D87:E87" si="8">D88+D96+D103+D106</f>
        <v>43899018.469999999</v>
      </c>
      <c r="E87" s="41">
        <f t="shared" si="8"/>
        <v>44187818.469999999</v>
      </c>
    </row>
    <row r="88" spans="1:5" ht="25.5" x14ac:dyDescent="0.2">
      <c r="A88" s="32" t="s">
        <v>211</v>
      </c>
      <c r="B88" s="32" t="s">
        <v>208</v>
      </c>
      <c r="C88" s="42">
        <f>C89+C91</f>
        <v>1712300</v>
      </c>
      <c r="D88" s="42">
        <f>D89+D91</f>
        <v>1446100</v>
      </c>
      <c r="E88" s="42">
        <f>E89+E91</f>
        <v>1488600</v>
      </c>
    </row>
    <row r="89" spans="1:5" ht="30" customHeight="1" x14ac:dyDescent="0.2">
      <c r="A89" s="32" t="s">
        <v>212</v>
      </c>
      <c r="B89" s="32" t="s">
        <v>178</v>
      </c>
      <c r="C89" s="42">
        <f>C90</f>
        <v>1712300</v>
      </c>
      <c r="D89" s="42">
        <f>D90</f>
        <v>1446100</v>
      </c>
      <c r="E89" s="42">
        <f>E90</f>
        <v>1488600</v>
      </c>
    </row>
    <row r="90" spans="1:5" ht="42.75" customHeight="1" x14ac:dyDescent="0.2">
      <c r="A90" s="32" t="s">
        <v>213</v>
      </c>
      <c r="B90" s="32" t="s">
        <v>243</v>
      </c>
      <c r="C90" s="43">
        <v>1712300</v>
      </c>
      <c r="D90" s="43">
        <v>1446100</v>
      </c>
      <c r="E90" s="43">
        <v>1488600</v>
      </c>
    </row>
    <row r="91" spans="1:5" ht="25.5" hidden="1" customHeight="1" x14ac:dyDescent="0.2">
      <c r="A91" s="32" t="s">
        <v>179</v>
      </c>
      <c r="B91" s="32" t="s">
        <v>180</v>
      </c>
      <c r="C91" s="42">
        <f>C92</f>
        <v>0</v>
      </c>
      <c r="D91" s="42">
        <f>D92</f>
        <v>0</v>
      </c>
      <c r="E91" s="42">
        <f>E92</f>
        <v>0</v>
      </c>
    </row>
    <row r="92" spans="1:5" ht="25.5" hidden="1" customHeight="1" x14ac:dyDescent="0.2">
      <c r="A92" s="32" t="s">
        <v>181</v>
      </c>
      <c r="B92" s="32" t="s">
        <v>182</v>
      </c>
      <c r="C92" s="43"/>
      <c r="D92" s="43"/>
      <c r="E92" s="43"/>
    </row>
    <row r="93" spans="1:5" ht="29.25" hidden="1" customHeight="1" x14ac:dyDescent="0.2">
      <c r="A93" s="32" t="s">
        <v>214</v>
      </c>
      <c r="B93" s="32" t="s">
        <v>183</v>
      </c>
      <c r="C93" s="42">
        <f>C94+C99</f>
        <v>0</v>
      </c>
      <c r="D93" s="42">
        <f>D98+D100</f>
        <v>35502900</v>
      </c>
      <c r="E93" s="42">
        <f>E100+E98</f>
        <v>26102900</v>
      </c>
    </row>
    <row r="94" spans="1:5" ht="75.75" hidden="1" customHeight="1" x14ac:dyDescent="0.2">
      <c r="A94" s="90" t="s">
        <v>219</v>
      </c>
      <c r="B94" s="32" t="s">
        <v>221</v>
      </c>
      <c r="C94" s="91">
        <f>C95</f>
        <v>0</v>
      </c>
      <c r="D94" s="42">
        <f>D95</f>
        <v>0</v>
      </c>
      <c r="E94" s="42">
        <f>E95</f>
        <v>0</v>
      </c>
    </row>
    <row r="95" spans="1:5" ht="0.75" hidden="1" customHeight="1" x14ac:dyDescent="0.2">
      <c r="A95" s="90" t="s">
        <v>220</v>
      </c>
      <c r="B95" s="32" t="s">
        <v>221</v>
      </c>
      <c r="C95" s="92">
        <v>0</v>
      </c>
      <c r="D95" s="47"/>
      <c r="E95" s="47"/>
    </row>
    <row r="96" spans="1:5" ht="32.25" customHeight="1" x14ac:dyDescent="0.2">
      <c r="A96" s="32" t="s">
        <v>239</v>
      </c>
      <c r="B96" s="32" t="s">
        <v>249</v>
      </c>
      <c r="C96" s="93">
        <f>C99+C97+C101</f>
        <v>33189900</v>
      </c>
      <c r="D96" s="93">
        <f t="shared" ref="D96:E96" si="9">D99+D97+D101</f>
        <v>35502900</v>
      </c>
      <c r="E96" s="93">
        <f t="shared" si="9"/>
        <v>26102900</v>
      </c>
    </row>
    <row r="97" spans="1:5" ht="76.5" customHeight="1" x14ac:dyDescent="0.2">
      <c r="A97" s="32" t="s">
        <v>245</v>
      </c>
      <c r="B97" s="32" t="s">
        <v>247</v>
      </c>
      <c r="C97" s="92">
        <f>C98</f>
        <v>31259400</v>
      </c>
      <c r="D97" s="92">
        <f>D98</f>
        <v>26102900</v>
      </c>
      <c r="E97" s="92">
        <f>E98</f>
        <v>26102900</v>
      </c>
    </row>
    <row r="98" spans="1:5" ht="81" customHeight="1" x14ac:dyDescent="0.2">
      <c r="A98" s="32" t="s">
        <v>246</v>
      </c>
      <c r="B98" s="94" t="s">
        <v>248</v>
      </c>
      <c r="C98" s="92">
        <v>31259400</v>
      </c>
      <c r="D98" s="77">
        <v>26102900</v>
      </c>
      <c r="E98" s="77">
        <v>26102900</v>
      </c>
    </row>
    <row r="99" spans="1:5" ht="31.5" customHeight="1" x14ac:dyDescent="0.2">
      <c r="A99" s="90" t="s">
        <v>222</v>
      </c>
      <c r="B99" s="32" t="s">
        <v>244</v>
      </c>
      <c r="C99" s="92">
        <f>C100</f>
        <v>0</v>
      </c>
      <c r="D99" s="92">
        <f t="shared" ref="D99:E99" si="10">D100</f>
        <v>9400000</v>
      </c>
      <c r="E99" s="92">
        <f t="shared" si="10"/>
        <v>0</v>
      </c>
    </row>
    <row r="100" spans="1:5" ht="30.75" customHeight="1" x14ac:dyDescent="0.2">
      <c r="A100" s="90" t="s">
        <v>223</v>
      </c>
      <c r="B100" s="94" t="s">
        <v>225</v>
      </c>
      <c r="C100" s="92">
        <v>0</v>
      </c>
      <c r="D100" s="43">
        <v>9400000</v>
      </c>
      <c r="E100" s="43">
        <v>0</v>
      </c>
    </row>
    <row r="101" spans="1:5" ht="33.75" customHeight="1" x14ac:dyDescent="0.2">
      <c r="A101" s="32" t="s">
        <v>215</v>
      </c>
      <c r="B101" s="32" t="s">
        <v>184</v>
      </c>
      <c r="C101" s="42">
        <f>C102</f>
        <v>1930500</v>
      </c>
      <c r="D101" s="42">
        <f t="shared" ref="D101:E101" si="11">D102</f>
        <v>0</v>
      </c>
      <c r="E101" s="42">
        <f t="shared" si="11"/>
        <v>0</v>
      </c>
    </row>
    <row r="102" spans="1:5" ht="33" customHeight="1" x14ac:dyDescent="0.2">
      <c r="A102" s="32" t="s">
        <v>216</v>
      </c>
      <c r="B102" s="32" t="s">
        <v>12</v>
      </c>
      <c r="C102" s="43">
        <v>1930500</v>
      </c>
      <c r="D102" s="47">
        <v>0</v>
      </c>
      <c r="E102" s="47">
        <v>0</v>
      </c>
    </row>
    <row r="103" spans="1:5" ht="35.25" customHeight="1" x14ac:dyDescent="0.2">
      <c r="A103" s="32" t="s">
        <v>217</v>
      </c>
      <c r="B103" s="32" t="s">
        <v>257</v>
      </c>
      <c r="C103" s="42">
        <f t="shared" ref="C103:E104" si="12">C104</f>
        <v>566400</v>
      </c>
      <c r="D103" s="42">
        <f t="shared" ref="D103:E103" si="13">D104</f>
        <v>592400</v>
      </c>
      <c r="E103" s="42">
        <f t="shared" si="13"/>
        <v>613600</v>
      </c>
    </row>
    <row r="104" spans="1:5" ht="42" customHeight="1" x14ac:dyDescent="0.2">
      <c r="A104" s="32" t="s">
        <v>218</v>
      </c>
      <c r="B104" s="95" t="s">
        <v>256</v>
      </c>
      <c r="C104" s="42">
        <f t="shared" si="12"/>
        <v>566400</v>
      </c>
      <c r="D104" s="42">
        <f t="shared" si="12"/>
        <v>592400</v>
      </c>
      <c r="E104" s="42">
        <f t="shared" si="12"/>
        <v>613600</v>
      </c>
    </row>
    <row r="105" spans="1:5" ht="55.5" customHeight="1" x14ac:dyDescent="0.2">
      <c r="A105" s="32" t="s">
        <v>224</v>
      </c>
      <c r="B105" s="32" t="s">
        <v>258</v>
      </c>
      <c r="C105" s="43">
        <v>566400</v>
      </c>
      <c r="D105" s="43">
        <v>592400</v>
      </c>
      <c r="E105" s="43">
        <v>613600</v>
      </c>
    </row>
    <row r="106" spans="1:5" ht="33.75" customHeight="1" x14ac:dyDescent="0.2">
      <c r="A106" s="32" t="s">
        <v>259</v>
      </c>
      <c r="B106" s="32" t="s">
        <v>185</v>
      </c>
      <c r="C106" s="42">
        <f>C107+C111+C110</f>
        <v>192829938.47</v>
      </c>
      <c r="D106" s="42">
        <f>D107+D111+D110</f>
        <v>6357618.4699999997</v>
      </c>
      <c r="E106" s="42">
        <f>E107+E111+E110</f>
        <v>15982718.470000001</v>
      </c>
    </row>
    <row r="107" spans="1:5" ht="33.75" hidden="1" customHeight="1" x14ac:dyDescent="0.2">
      <c r="A107" s="32" t="s">
        <v>186</v>
      </c>
      <c r="B107" s="32" t="s">
        <v>187</v>
      </c>
      <c r="C107" s="42">
        <f>C108</f>
        <v>0</v>
      </c>
      <c r="D107" s="42">
        <f>D108</f>
        <v>0</v>
      </c>
      <c r="E107" s="42">
        <f>E108</f>
        <v>0</v>
      </c>
    </row>
    <row r="108" spans="1:5" ht="37.5" hidden="1" customHeight="1" x14ac:dyDescent="0.2">
      <c r="A108" s="32" t="s">
        <v>188</v>
      </c>
      <c r="B108" s="32" t="s">
        <v>13</v>
      </c>
      <c r="C108" s="43"/>
      <c r="D108" s="43"/>
      <c r="E108" s="43"/>
    </row>
    <row r="109" spans="1:5" ht="27.75" hidden="1" customHeight="1" x14ac:dyDescent="0.2">
      <c r="A109" s="32" t="s">
        <v>189</v>
      </c>
      <c r="B109" s="32" t="s">
        <v>190</v>
      </c>
      <c r="C109" s="43"/>
      <c r="D109" s="43"/>
      <c r="E109" s="43"/>
    </row>
    <row r="110" spans="1:5" ht="36" hidden="1" customHeight="1" x14ac:dyDescent="0.2">
      <c r="A110" s="32" t="s">
        <v>191</v>
      </c>
      <c r="B110" s="32" t="s">
        <v>192</v>
      </c>
      <c r="C110" s="43"/>
      <c r="D110" s="43"/>
      <c r="E110" s="43"/>
    </row>
    <row r="111" spans="1:5" ht="32.25" customHeight="1" x14ac:dyDescent="0.2">
      <c r="A111" s="32" t="s">
        <v>240</v>
      </c>
      <c r="B111" s="32" t="s">
        <v>193</v>
      </c>
      <c r="C111" s="97">
        <v>192829938.47</v>
      </c>
      <c r="D111" s="67">
        <f>D112</f>
        <v>6357618.4699999997</v>
      </c>
      <c r="E111" s="67">
        <f>E112</f>
        <v>15982718.470000001</v>
      </c>
    </row>
    <row r="112" spans="1:5" ht="33.75" customHeight="1" x14ac:dyDescent="0.2">
      <c r="A112" s="35" t="s">
        <v>241</v>
      </c>
      <c r="B112" s="35" t="s">
        <v>14</v>
      </c>
      <c r="C112" s="96">
        <f>189417178.47+123000-512340</f>
        <v>189027838.47</v>
      </c>
      <c r="D112" s="75">
        <v>6357618.4699999997</v>
      </c>
      <c r="E112" s="46">
        <v>15982718.470000001</v>
      </c>
    </row>
    <row r="113" spans="1:4" ht="0.75" customHeight="1" x14ac:dyDescent="0.2">
      <c r="A113" s="34" t="s">
        <v>194</v>
      </c>
      <c r="B113" s="34" t="s">
        <v>195</v>
      </c>
      <c r="C113" s="80">
        <f t="shared" ref="C113:C114" si="14">C114</f>
        <v>0</v>
      </c>
      <c r="D113" s="68"/>
    </row>
    <row r="114" spans="1:4" ht="32.25" hidden="1" customHeight="1" x14ac:dyDescent="0.2">
      <c r="A114" s="66" t="s">
        <v>196</v>
      </c>
      <c r="B114" s="66" t="s">
        <v>15</v>
      </c>
      <c r="C114" s="69">
        <f t="shared" si="14"/>
        <v>0</v>
      </c>
      <c r="D114" s="68"/>
    </row>
    <row r="115" spans="1:4" ht="21.75" hidden="1" customHeight="1" x14ac:dyDescent="0.2">
      <c r="A115" s="32" t="s">
        <v>197</v>
      </c>
      <c r="B115" s="32" t="s">
        <v>15</v>
      </c>
      <c r="C115" s="43"/>
      <c r="D115" s="68"/>
    </row>
  </sheetData>
  <mergeCells count="4">
    <mergeCell ref="B12:G12"/>
    <mergeCell ref="B13:C13"/>
    <mergeCell ref="A10:C10"/>
    <mergeCell ref="A11:C11"/>
  </mergeCells>
  <pageMargins left="0.70866141732283472" right="0.31496062992125984" top="0.39370078740157483" bottom="0.39370078740157483" header="0" footer="0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</vt:lpstr>
      <vt:lpstr>ПРИЛ.2</vt:lpstr>
      <vt:lpstr>ПРИЛ.2!Область_печати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</cp:lastModifiedBy>
  <cp:lastPrinted>2023-09-07T12:13:41Z</cp:lastPrinted>
  <dcterms:created xsi:type="dcterms:W3CDTF">2006-09-16T00:00:00Z</dcterms:created>
  <dcterms:modified xsi:type="dcterms:W3CDTF">2023-09-07T12:14:10Z</dcterms:modified>
</cp:coreProperties>
</file>